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aintsauveurparis.sharepoint.com/sites/Direction/Documents partages/General/Partage Ecole/COMPTABILITE/FOURNISSEURS/EKILIBRE/MENU/2026/"/>
    </mc:Choice>
  </mc:AlternateContent>
  <xr:revisionPtr revIDLastSave="0" documentId="8_{A1ED1ACA-F067-4F22-B658-E771C9C14D71}" xr6:coauthVersionLast="47" xr6:coauthVersionMax="47" xr10:uidLastSave="{00000000-0000-0000-0000-000000000000}"/>
  <bookViews>
    <workbookView xWindow="-120" yWindow="-120" windowWidth="29040" windowHeight="15720" tabRatio="894" firstSheet="3" activeTab="4" xr2:uid="{00000000-000D-0000-FFFF-FFFF00000000}"/>
  </bookViews>
  <sheets>
    <sheet name="Import" sheetId="25" state="hidden" r:id="rId1"/>
    <sheet name="Trame" sheetId="1" state="hidden" r:id="rId2"/>
    <sheet name="Declinaison" sheetId="2" state="hidden" r:id="rId3"/>
    <sheet name="Numero Utile" sheetId="37" r:id="rId4"/>
    <sheet name="Menu Liberte" sheetId="6" r:id="rId5"/>
    <sheet name="Bon Epicerie" sheetId="12" r:id="rId6"/>
    <sheet name="Bon Liberte" sheetId="16" r:id="rId7"/>
  </sheets>
  <definedNames>
    <definedName name="_xlnm._FilterDatabase" localSheetId="0" hidden="1">Import!$A$1:$L$361</definedName>
    <definedName name="ART_CODE" localSheetId="3">#REF!</definedName>
    <definedName name="ART_CODE">#REF!</definedName>
    <definedName name="ART_LIB">#REF!</definedName>
    <definedName name="c_noms">#REF!</definedName>
    <definedName name="clickToCallLink" localSheetId="1">Trame!$C$24</definedName>
    <definedName name="d_noms">#REF!</definedName>
    <definedName name="l_noms">OFFSET(d_noms,0,0,COUNTA(c_noms)-1,1)</definedName>
    <definedName name="_xlnm.Print_Area" localSheetId="5">'Bon Epicerie'!$A$1:$F$90</definedName>
    <definedName name="_xlnm.Print_Area" localSheetId="6">'Bon Liberte'!$A$1:$AC$62</definedName>
    <definedName name="_xlnm.Print_Area" localSheetId="2">Declinaison!$A$1:$O$100</definedName>
    <definedName name="_xlnm.Print_Area" localSheetId="4">'Menu Liberte'!$A$1:$D$32</definedName>
    <definedName name="_xlnm.Print_Area" localSheetId="3">'Numero Utile'!$A$1:$E$51</definedName>
    <definedName name="_xlnm.Print_Area" localSheetId="1">Trame!$Q$1:$AG$45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6" i="12" l="1"/>
  <c r="F85" i="12"/>
  <c r="F84" i="12"/>
  <c r="F83" i="12"/>
  <c r="F82" i="12"/>
  <c r="F81" i="12"/>
  <c r="F80" i="12"/>
  <c r="F79" i="12"/>
  <c r="F78" i="12"/>
  <c r="F77" i="12"/>
  <c r="F76" i="12"/>
  <c r="F73" i="12"/>
  <c r="F72" i="12"/>
  <c r="F71" i="12"/>
  <c r="F70" i="12"/>
  <c r="F69" i="12"/>
  <c r="F68" i="12"/>
  <c r="F67" i="12"/>
  <c r="F66" i="12"/>
  <c r="F65" i="12"/>
  <c r="F64" i="12"/>
  <c r="F63" i="12"/>
  <c r="F62" i="12"/>
  <c r="F61" i="12"/>
  <c r="F60" i="12"/>
  <c r="F59" i="12"/>
  <c r="F58" i="12"/>
  <c r="F57" i="12"/>
  <c r="F56" i="12"/>
  <c r="F55" i="12"/>
  <c r="F54" i="12"/>
  <c r="F53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8" i="12"/>
  <c r="F37" i="12"/>
  <c r="F34" i="12"/>
  <c r="F33" i="12"/>
  <c r="F32" i="12"/>
  <c r="F31" i="12"/>
  <c r="F30" i="12"/>
  <c r="F29" i="12"/>
  <c r="F28" i="12"/>
  <c r="F27" i="12"/>
  <c r="F26" i="12"/>
  <c r="F25" i="12"/>
  <c r="F24" i="12"/>
  <c r="F23" i="12"/>
  <c r="F22" i="12"/>
  <c r="F19" i="12"/>
  <c r="F18" i="12"/>
  <c r="F17" i="12"/>
  <c r="F16" i="12"/>
  <c r="F15" i="12"/>
  <c r="F14" i="12"/>
  <c r="F13" i="12"/>
  <c r="W33" i="16"/>
  <c r="V33" i="16"/>
  <c r="U33" i="16"/>
  <c r="W44" i="16"/>
  <c r="V44" i="16"/>
  <c r="U44" i="16"/>
  <c r="F88" i="12" l="1"/>
  <c r="W62" i="16"/>
  <c r="V62" i="16"/>
  <c r="U62" i="16"/>
  <c r="Q62" i="16"/>
  <c r="P62" i="16"/>
  <c r="O62" i="16"/>
  <c r="Q44" i="16"/>
  <c r="P44" i="16"/>
  <c r="O44" i="16"/>
  <c r="W51" i="16" l="1"/>
  <c r="V51" i="16"/>
  <c r="U51" i="16"/>
  <c r="Q51" i="16"/>
  <c r="P51" i="16"/>
  <c r="O51" i="16"/>
  <c r="W21" i="16"/>
  <c r="V21" i="16"/>
  <c r="U21" i="16"/>
  <c r="A1" i="12"/>
  <c r="F22" i="25" l="1"/>
  <c r="A16" i="16"/>
  <c r="A69" i="16" s="1"/>
  <c r="H77" i="25" s="1"/>
  <c r="A26" i="16"/>
  <c r="A80" i="16" s="1"/>
  <c r="H88" i="25" s="1"/>
  <c r="A38" i="16"/>
  <c r="A97" i="16" s="1"/>
  <c r="H105" i="25" s="1"/>
  <c r="A49" i="16"/>
  <c r="A109" i="16" s="1"/>
  <c r="H117" i="25" s="1"/>
  <c r="A56" i="16"/>
  <c r="A116" i="16" s="1"/>
  <c r="H124" i="25" s="1"/>
  <c r="G6" i="16"/>
  <c r="S6" i="16"/>
  <c r="A9" i="16"/>
  <c r="G127" i="25" s="1"/>
  <c r="B15" i="16"/>
  <c r="B67" i="16" s="1"/>
  <c r="I75" i="25" s="1"/>
  <c r="H15" i="16"/>
  <c r="H68" i="16" s="1"/>
  <c r="I134" i="25" s="1"/>
  <c r="N15" i="16"/>
  <c r="N68" i="16" s="1"/>
  <c r="I192" i="25" s="1"/>
  <c r="T15" i="16"/>
  <c r="T66" i="16" s="1"/>
  <c r="I248" i="25" s="1"/>
  <c r="Z15" i="16"/>
  <c r="Z66" i="16" s="1"/>
  <c r="I306" i="25" s="1"/>
  <c r="B16" i="16"/>
  <c r="B71" i="16" s="1"/>
  <c r="I79" i="25" s="1"/>
  <c r="H16" i="16"/>
  <c r="H70" i="16" s="1"/>
  <c r="I136" i="25" s="1"/>
  <c r="N16" i="16"/>
  <c r="N71" i="16" s="1"/>
  <c r="I195" i="25" s="1"/>
  <c r="T16" i="16"/>
  <c r="T71" i="16" s="1"/>
  <c r="I253" i="25" s="1"/>
  <c r="Z16" i="16"/>
  <c r="Z70" i="16" s="1"/>
  <c r="I310" i="25" s="1"/>
  <c r="B19" i="16"/>
  <c r="H19" i="16"/>
  <c r="H72" i="16" s="1"/>
  <c r="I138" i="25" s="1"/>
  <c r="N19" i="16"/>
  <c r="N73" i="16" s="1"/>
  <c r="I197" i="25" s="1"/>
  <c r="T19" i="16"/>
  <c r="T74" i="16" s="1"/>
  <c r="I256" i="25" s="1"/>
  <c r="Z19" i="16"/>
  <c r="Z73" i="16" s="1"/>
  <c r="I313" i="25" s="1"/>
  <c r="C21" i="16"/>
  <c r="D21" i="16"/>
  <c r="E21" i="16"/>
  <c r="I21" i="16"/>
  <c r="J21" i="16"/>
  <c r="K21" i="16"/>
  <c r="O21" i="16"/>
  <c r="P21" i="16"/>
  <c r="Q21" i="16"/>
  <c r="AA21" i="16"/>
  <c r="AB21" i="16"/>
  <c r="AC21" i="16"/>
  <c r="B25" i="16"/>
  <c r="B78" i="16" s="1"/>
  <c r="I86" i="25" s="1"/>
  <c r="H25" i="16"/>
  <c r="H78" i="16" s="1"/>
  <c r="I144" i="25" s="1"/>
  <c r="N25" i="16"/>
  <c r="N76" i="16" s="1"/>
  <c r="I200" i="25" s="1"/>
  <c r="T25" i="16"/>
  <c r="T77" i="16" s="1"/>
  <c r="I259" i="25" s="1"/>
  <c r="Z25" i="16"/>
  <c r="Z76" i="16" s="1"/>
  <c r="I316" i="25" s="1"/>
  <c r="B26" i="16"/>
  <c r="B81" i="16" s="1"/>
  <c r="I89" i="25" s="1"/>
  <c r="H26" i="16"/>
  <c r="H79" i="16" s="1"/>
  <c r="I145" i="25" s="1"/>
  <c r="N26" i="16"/>
  <c r="N80" i="16" s="1"/>
  <c r="I204" i="25" s="1"/>
  <c r="T26" i="16"/>
  <c r="T79" i="16" s="1"/>
  <c r="I261" i="25" s="1"/>
  <c r="Z26" i="16"/>
  <c r="Z80" i="16" s="1"/>
  <c r="I320" i="25" s="1"/>
  <c r="B29" i="16"/>
  <c r="H29" i="16"/>
  <c r="H82" i="16" s="1"/>
  <c r="I148" i="25" s="1"/>
  <c r="N29" i="16"/>
  <c r="N82" i="16" s="1"/>
  <c r="I206" i="25" s="1"/>
  <c r="T29" i="16"/>
  <c r="T84" i="16" s="1"/>
  <c r="Z29" i="16"/>
  <c r="Z83" i="16" s="1"/>
  <c r="I323" i="25" s="1"/>
  <c r="B30" i="16"/>
  <c r="B87" i="16" s="1"/>
  <c r="I95" i="25" s="1"/>
  <c r="H30" i="16"/>
  <c r="H87" i="16" s="1"/>
  <c r="I153" i="25" s="1"/>
  <c r="N30" i="16"/>
  <c r="N86" i="16" s="1"/>
  <c r="I210" i="25" s="1"/>
  <c r="T30" i="16"/>
  <c r="T87" i="16" s="1"/>
  <c r="I269" i="25" s="1"/>
  <c r="Z30" i="16"/>
  <c r="Z85" i="16" s="1"/>
  <c r="I325" i="25" s="1"/>
  <c r="B31" i="16"/>
  <c r="B89" i="16" s="1"/>
  <c r="H31" i="16"/>
  <c r="H89" i="16" s="1"/>
  <c r="I155" i="25" s="1"/>
  <c r="N31" i="16"/>
  <c r="N89" i="16"/>
  <c r="T31" i="16"/>
  <c r="T90" i="16" s="1"/>
  <c r="I272" i="25" s="1"/>
  <c r="Z31" i="16"/>
  <c r="Z89" i="16" s="1"/>
  <c r="I329" i="25" s="1"/>
  <c r="C33" i="16"/>
  <c r="A33" i="16" s="1"/>
  <c r="D33" i="16"/>
  <c r="E33" i="16"/>
  <c r="I33" i="16"/>
  <c r="J33" i="16"/>
  <c r="K33" i="16"/>
  <c r="O33" i="16"/>
  <c r="P33" i="16"/>
  <c r="Q33" i="16"/>
  <c r="AA33" i="16"/>
  <c r="AB33" i="16"/>
  <c r="AC33" i="16"/>
  <c r="B37" i="16"/>
  <c r="B92" i="16" s="1"/>
  <c r="I100" i="25" s="1"/>
  <c r="H37" i="16"/>
  <c r="H93" i="16" s="1"/>
  <c r="I159" i="25" s="1"/>
  <c r="N37" i="16"/>
  <c r="N93" i="16" s="1"/>
  <c r="I217" i="25" s="1"/>
  <c r="T37" i="16"/>
  <c r="T92" i="16" s="1"/>
  <c r="I274" i="25" s="1"/>
  <c r="Z37" i="16"/>
  <c r="Z92" i="16" s="1"/>
  <c r="I332" i="25" s="1"/>
  <c r="B38" i="16"/>
  <c r="B96" i="16" s="1"/>
  <c r="I104" i="25" s="1"/>
  <c r="H38" i="16"/>
  <c r="H97" i="16" s="1"/>
  <c r="I163" i="25" s="1"/>
  <c r="N38" i="16"/>
  <c r="N97" i="16" s="1"/>
  <c r="I221" i="25" s="1"/>
  <c r="T38" i="16"/>
  <c r="T96" i="16" s="1"/>
  <c r="I278" i="25" s="1"/>
  <c r="Z38" i="16"/>
  <c r="Z95" i="16" s="1"/>
  <c r="I335" i="25" s="1"/>
  <c r="B41" i="16"/>
  <c r="B100" i="16" s="1"/>
  <c r="I108" i="25" s="1"/>
  <c r="B99" i="16"/>
  <c r="I107" i="25" s="1"/>
  <c r="H41" i="16"/>
  <c r="H98" i="16" s="1"/>
  <c r="I164" i="25" s="1"/>
  <c r="N41" i="16"/>
  <c r="N98" i="16" s="1"/>
  <c r="I222" i="25" s="1"/>
  <c r="T41" i="16"/>
  <c r="T99" i="16" s="1"/>
  <c r="I281" i="25" s="1"/>
  <c r="Z41" i="16"/>
  <c r="Z98" i="16" s="1"/>
  <c r="I338" i="25" s="1"/>
  <c r="B42" i="16"/>
  <c r="B101" i="16" s="1"/>
  <c r="I109" i="25" s="1"/>
  <c r="H42" i="16"/>
  <c r="H103" i="16" s="1"/>
  <c r="I169" i="25" s="1"/>
  <c r="N42" i="16"/>
  <c r="N103" i="16" s="1"/>
  <c r="I227" i="25" s="1"/>
  <c r="T42" i="16"/>
  <c r="T101" i="16" s="1"/>
  <c r="I283" i="25" s="1"/>
  <c r="Z42" i="16"/>
  <c r="Z103" i="16" s="1"/>
  <c r="I343" i="25" s="1"/>
  <c r="C44" i="16"/>
  <c r="D44" i="16"/>
  <c r="E44" i="16"/>
  <c r="I44" i="16"/>
  <c r="J44" i="16"/>
  <c r="K44" i="16"/>
  <c r="AA44" i="16"/>
  <c r="AB44" i="16"/>
  <c r="Y44" i="16" s="1"/>
  <c r="AC44" i="16"/>
  <c r="B48" i="16"/>
  <c r="B107" i="16" s="1"/>
  <c r="I115" i="25" s="1"/>
  <c r="H48" i="16"/>
  <c r="H106" i="16" s="1"/>
  <c r="I172" i="25" s="1"/>
  <c r="N48" i="16"/>
  <c r="N107" i="16" s="1"/>
  <c r="I231" i="25" s="1"/>
  <c r="T48" i="16"/>
  <c r="T105" i="16" s="1"/>
  <c r="I287" i="25" s="1"/>
  <c r="Z48" i="16"/>
  <c r="Z105" i="16" s="1"/>
  <c r="I345" i="25" s="1"/>
  <c r="B49" i="16"/>
  <c r="B109" i="16" s="1"/>
  <c r="I117" i="25" s="1"/>
  <c r="H49" i="16"/>
  <c r="H109" i="16" s="1"/>
  <c r="I175" i="25" s="1"/>
  <c r="N49" i="16"/>
  <c r="N108" i="16" s="1"/>
  <c r="I232" i="25" s="1"/>
  <c r="T49" i="16"/>
  <c r="T110" i="16" s="1"/>
  <c r="I292" i="25" s="1"/>
  <c r="Z49" i="16"/>
  <c r="Z110" i="16" s="1"/>
  <c r="I350" i="25" s="1"/>
  <c r="C51" i="16"/>
  <c r="D51" i="16"/>
  <c r="E51" i="16"/>
  <c r="I51" i="16"/>
  <c r="J51" i="16"/>
  <c r="G51" i="16" s="1"/>
  <c r="K51" i="16"/>
  <c r="AA51" i="16"/>
  <c r="AB51" i="16"/>
  <c r="AC51" i="16"/>
  <c r="B55" i="16"/>
  <c r="B113" i="16" s="1"/>
  <c r="I121" i="25" s="1"/>
  <c r="H55" i="16"/>
  <c r="H112" i="16" s="1"/>
  <c r="I178" i="25" s="1"/>
  <c r="N55" i="16"/>
  <c r="N114" i="16" s="1"/>
  <c r="I238" i="25" s="1"/>
  <c r="T55" i="16"/>
  <c r="T114" i="16" s="1"/>
  <c r="I296" i="25" s="1"/>
  <c r="Z55" i="16"/>
  <c r="Z114" i="16" s="1"/>
  <c r="I354" i="25" s="1"/>
  <c r="B56" i="16"/>
  <c r="B115" i="16" s="1"/>
  <c r="I123" i="25" s="1"/>
  <c r="H56" i="16"/>
  <c r="H117" i="16" s="1"/>
  <c r="I183" i="25" s="1"/>
  <c r="N56" i="16"/>
  <c r="N117" i="16" s="1"/>
  <c r="I241" i="25" s="1"/>
  <c r="T56" i="16"/>
  <c r="T116" i="16" s="1"/>
  <c r="I298" i="25" s="1"/>
  <c r="Z56" i="16"/>
  <c r="Z115" i="16" s="1"/>
  <c r="I355" i="25" s="1"/>
  <c r="B120" i="16"/>
  <c r="I128" i="25" s="1"/>
  <c r="H59" i="16"/>
  <c r="N59" i="16"/>
  <c r="N119" i="16" s="1"/>
  <c r="I243" i="25" s="1"/>
  <c r="T59" i="16"/>
  <c r="T120" i="16" s="1"/>
  <c r="I302" i="25" s="1"/>
  <c r="Z59" i="16"/>
  <c r="B60" i="16"/>
  <c r="B121" i="16" s="1"/>
  <c r="I129" i="25" s="1"/>
  <c r="H60" i="16"/>
  <c r="H121" i="16" s="1"/>
  <c r="I187" i="25" s="1"/>
  <c r="N60" i="16"/>
  <c r="N121" i="16" s="1"/>
  <c r="I245" i="25" s="1"/>
  <c r="T60" i="16"/>
  <c r="T121" i="16" s="1"/>
  <c r="I303" i="25" s="1"/>
  <c r="Z60" i="16"/>
  <c r="Z121" i="16" s="1"/>
  <c r="I361" i="25" s="1"/>
  <c r="C62" i="16"/>
  <c r="D62" i="16"/>
  <c r="E62" i="16"/>
  <c r="I62" i="16"/>
  <c r="J62" i="16"/>
  <c r="K62" i="16"/>
  <c r="AA62" i="16"/>
  <c r="AB62" i="16"/>
  <c r="Y62" i="16" s="1"/>
  <c r="AC62" i="16"/>
  <c r="A64" i="16"/>
  <c r="B64" i="16"/>
  <c r="D64" i="16"/>
  <c r="G64" i="16"/>
  <c r="H64" i="16"/>
  <c r="J64" i="16"/>
  <c r="J130" i="25" s="1"/>
  <c r="M64" i="16"/>
  <c r="H188" i="25" s="1"/>
  <c r="N64" i="16"/>
  <c r="P64" i="16"/>
  <c r="S64" i="16"/>
  <c r="T64" i="16"/>
  <c r="V64" i="16"/>
  <c r="Y64" i="16"/>
  <c r="Z64" i="16"/>
  <c r="AB64" i="16"/>
  <c r="J304" i="25" s="1"/>
  <c r="D66" i="16"/>
  <c r="J66" i="16"/>
  <c r="P66" i="16"/>
  <c r="V66" i="16"/>
  <c r="AB66" i="16"/>
  <c r="D67" i="16"/>
  <c r="J67" i="16"/>
  <c r="J133" i="25" s="1"/>
  <c r="P67" i="16"/>
  <c r="J191" i="25" s="1"/>
  <c r="V67" i="16"/>
  <c r="AB67" i="16"/>
  <c r="D68" i="16"/>
  <c r="J68" i="16"/>
  <c r="J134" i="25" s="1"/>
  <c r="P68" i="16"/>
  <c r="V68" i="16"/>
  <c r="AB68" i="16"/>
  <c r="D69" i="16"/>
  <c r="J77" i="25" s="1"/>
  <c r="J69" i="16"/>
  <c r="P69" i="16"/>
  <c r="V69" i="16"/>
  <c r="AB69" i="16"/>
  <c r="D70" i="16"/>
  <c r="J70" i="16"/>
  <c r="P70" i="16"/>
  <c r="J194" i="25" s="1"/>
  <c r="V70" i="16"/>
  <c r="J252" i="25" s="1"/>
  <c r="AB70" i="16"/>
  <c r="D71" i="16"/>
  <c r="J79" i="25" s="1"/>
  <c r="J71" i="16"/>
  <c r="P71" i="16"/>
  <c r="J195" i="25" s="1"/>
  <c r="V71" i="16"/>
  <c r="AB71" i="16"/>
  <c r="J311" i="25" s="1"/>
  <c r="D72" i="16"/>
  <c r="J72" i="16"/>
  <c r="P72" i="16"/>
  <c r="V72" i="16"/>
  <c r="AB72" i="16"/>
  <c r="D73" i="16"/>
  <c r="J73" i="16"/>
  <c r="P73" i="16"/>
  <c r="J197" i="25" s="1"/>
  <c r="V73" i="16"/>
  <c r="AB73" i="16"/>
  <c r="J313" i="25" s="1"/>
  <c r="D74" i="16"/>
  <c r="J74" i="16"/>
  <c r="P74" i="16"/>
  <c r="V74" i="16"/>
  <c r="AB74" i="16"/>
  <c r="D76" i="16"/>
  <c r="J76" i="16"/>
  <c r="P76" i="16"/>
  <c r="J200" i="25" s="1"/>
  <c r="V76" i="16"/>
  <c r="AB76" i="16"/>
  <c r="D77" i="16"/>
  <c r="J77" i="16"/>
  <c r="P77" i="16"/>
  <c r="V77" i="16"/>
  <c r="J259" i="25" s="1"/>
  <c r="AB77" i="16"/>
  <c r="D78" i="16"/>
  <c r="J86" i="25" s="1"/>
  <c r="J78" i="16"/>
  <c r="P78" i="16"/>
  <c r="J202" i="25" s="1"/>
  <c r="V78" i="16"/>
  <c r="AB78" i="16"/>
  <c r="D79" i="16"/>
  <c r="J87" i="25" s="1"/>
  <c r="J79" i="16"/>
  <c r="P79" i="16"/>
  <c r="J203" i="25" s="1"/>
  <c r="V79" i="16"/>
  <c r="J261" i="25" s="1"/>
  <c r="AB79" i="16"/>
  <c r="D80" i="16"/>
  <c r="J80" i="16"/>
  <c r="P80" i="16"/>
  <c r="J204" i="25" s="1"/>
  <c r="V80" i="16"/>
  <c r="J262" i="25" s="1"/>
  <c r="AB80" i="16"/>
  <c r="D81" i="16"/>
  <c r="J89" i="25" s="1"/>
  <c r="J81" i="16"/>
  <c r="J147" i="25" s="1"/>
  <c r="P81" i="16"/>
  <c r="J205" i="25" s="1"/>
  <c r="V81" i="16"/>
  <c r="J263" i="25" s="1"/>
  <c r="AB81" i="16"/>
  <c r="D82" i="16"/>
  <c r="J82" i="16"/>
  <c r="P82" i="16"/>
  <c r="V82" i="16"/>
  <c r="J264" i="25" s="1"/>
  <c r="AB82" i="16"/>
  <c r="J322" i="25" s="1"/>
  <c r="D83" i="16"/>
  <c r="J83" i="16"/>
  <c r="J149" i="25" s="1"/>
  <c r="P83" i="16"/>
  <c r="V83" i="16"/>
  <c r="AB83" i="16"/>
  <c r="J323" i="25" s="1"/>
  <c r="D84" i="16"/>
  <c r="J84" i="16"/>
  <c r="P84" i="16"/>
  <c r="J208" i="25" s="1"/>
  <c r="V84" i="16"/>
  <c r="AB84" i="16"/>
  <c r="D85" i="16"/>
  <c r="J85" i="16"/>
  <c r="P85" i="16"/>
  <c r="J209" i="25" s="1"/>
  <c r="V85" i="16"/>
  <c r="J267" i="25" s="1"/>
  <c r="AB85" i="16"/>
  <c r="D86" i="16"/>
  <c r="J94" i="25" s="1"/>
  <c r="J86" i="16"/>
  <c r="P86" i="16"/>
  <c r="J210" i="25" s="1"/>
  <c r="V86" i="16"/>
  <c r="AB86" i="16"/>
  <c r="D87" i="16"/>
  <c r="J87" i="16"/>
  <c r="P87" i="16"/>
  <c r="J211" i="25" s="1"/>
  <c r="V87" i="16"/>
  <c r="J269" i="25" s="1"/>
  <c r="AB87" i="16"/>
  <c r="D88" i="16"/>
  <c r="J96" i="25" s="1"/>
  <c r="J88" i="16"/>
  <c r="P88" i="16"/>
  <c r="V88" i="16"/>
  <c r="J270" i="25" s="1"/>
  <c r="AB88" i="16"/>
  <c r="D89" i="16"/>
  <c r="J89" i="16"/>
  <c r="J155" i="25" s="1"/>
  <c r="P89" i="16"/>
  <c r="V89" i="16"/>
  <c r="AB89" i="16"/>
  <c r="D90" i="16"/>
  <c r="J90" i="16"/>
  <c r="P90" i="16"/>
  <c r="J214" i="25" s="1"/>
  <c r="V90" i="16"/>
  <c r="J272" i="25" s="1"/>
  <c r="AB90" i="16"/>
  <c r="J330" i="25" s="1"/>
  <c r="D92" i="16"/>
  <c r="J92" i="16"/>
  <c r="P92" i="16"/>
  <c r="J216" i="25" s="1"/>
  <c r="V92" i="16"/>
  <c r="AB92" i="16"/>
  <c r="D93" i="16"/>
  <c r="J93" i="16"/>
  <c r="J159" i="25" s="1"/>
  <c r="P93" i="16"/>
  <c r="J217" i="25" s="1"/>
  <c r="V93" i="16"/>
  <c r="AB93" i="16"/>
  <c r="D94" i="16"/>
  <c r="J94" i="16"/>
  <c r="P94" i="16"/>
  <c r="J218" i="25" s="1"/>
  <c r="V94" i="16"/>
  <c r="J276" i="25" s="1"/>
  <c r="AB94" i="16"/>
  <c r="J334" i="25" s="1"/>
  <c r="D95" i="16"/>
  <c r="J103" i="25" s="1"/>
  <c r="J95" i="16"/>
  <c r="P95" i="16"/>
  <c r="V95" i="16"/>
  <c r="AB95" i="16"/>
  <c r="D96" i="16"/>
  <c r="J96" i="16"/>
  <c r="J162" i="25" s="1"/>
  <c r="P96" i="16"/>
  <c r="J220" i="25" s="1"/>
  <c r="V96" i="16"/>
  <c r="AB96" i="16"/>
  <c r="D97" i="16"/>
  <c r="J105" i="25" s="1"/>
  <c r="J97" i="16"/>
  <c r="P97" i="16"/>
  <c r="V97" i="16"/>
  <c r="AB97" i="16"/>
  <c r="D98" i="16"/>
  <c r="J106" i="25" s="1"/>
  <c r="J98" i="16"/>
  <c r="J164" i="25" s="1"/>
  <c r="P98" i="16"/>
  <c r="J222" i="25" s="1"/>
  <c r="V98" i="16"/>
  <c r="AB98" i="16"/>
  <c r="D99" i="16"/>
  <c r="J99" i="16"/>
  <c r="P99" i="16"/>
  <c r="J223" i="25" s="1"/>
  <c r="V99" i="16"/>
  <c r="J281" i="25" s="1"/>
  <c r="AB99" i="16"/>
  <c r="J339" i="25" s="1"/>
  <c r="D100" i="16"/>
  <c r="J100" i="16"/>
  <c r="J166" i="25" s="1"/>
  <c r="P100" i="16"/>
  <c r="V100" i="16"/>
  <c r="AB100" i="16"/>
  <c r="D101" i="16"/>
  <c r="J101" i="16"/>
  <c r="P101" i="16"/>
  <c r="J225" i="25" s="1"/>
  <c r="V101" i="16"/>
  <c r="AB101" i="16"/>
  <c r="D102" i="16"/>
  <c r="J102" i="16"/>
  <c r="P102" i="16"/>
  <c r="J226" i="25" s="1"/>
  <c r="V102" i="16"/>
  <c r="AB102" i="16"/>
  <c r="D103" i="16"/>
  <c r="J111" i="25" s="1"/>
  <c r="J103" i="16"/>
  <c r="P103" i="16"/>
  <c r="V103" i="16"/>
  <c r="AB103" i="16"/>
  <c r="D105" i="16"/>
  <c r="J105" i="16"/>
  <c r="P105" i="16"/>
  <c r="J229" i="25" s="1"/>
  <c r="V105" i="16"/>
  <c r="J287" i="25" s="1"/>
  <c r="AB105" i="16"/>
  <c r="D106" i="16"/>
  <c r="J114" i="25" s="1"/>
  <c r="J106" i="16"/>
  <c r="P106" i="16"/>
  <c r="J230" i="25" s="1"/>
  <c r="V106" i="16"/>
  <c r="AB106" i="16"/>
  <c r="D107" i="16"/>
  <c r="J107" i="16"/>
  <c r="J173" i="25" s="1"/>
  <c r="P107" i="16"/>
  <c r="V107" i="16"/>
  <c r="AB107" i="16"/>
  <c r="D108" i="16"/>
  <c r="J108" i="16"/>
  <c r="P108" i="16"/>
  <c r="J232" i="25" s="1"/>
  <c r="V108" i="16"/>
  <c r="J290" i="25" s="1"/>
  <c r="AB108" i="16"/>
  <c r="J348" i="25" s="1"/>
  <c r="D109" i="16"/>
  <c r="J109" i="16"/>
  <c r="P109" i="16"/>
  <c r="V109" i="16"/>
  <c r="J291" i="25" s="1"/>
  <c r="AB109" i="16"/>
  <c r="D110" i="16"/>
  <c r="J110" i="16"/>
  <c r="P110" i="16"/>
  <c r="J234" i="25" s="1"/>
  <c r="V110" i="16"/>
  <c r="AB110" i="16"/>
  <c r="D112" i="16"/>
  <c r="J112" i="16"/>
  <c r="P112" i="16"/>
  <c r="J236" i="25" s="1"/>
  <c r="V112" i="16"/>
  <c r="AB112" i="16"/>
  <c r="D113" i="16"/>
  <c r="J121" i="25" s="1"/>
  <c r="J113" i="16"/>
  <c r="P113" i="16"/>
  <c r="V113" i="16"/>
  <c r="AB113" i="16"/>
  <c r="D114" i="16"/>
  <c r="J122" i="25" s="1"/>
  <c r="J114" i="16"/>
  <c r="J180" i="25" s="1"/>
  <c r="P114" i="16"/>
  <c r="J238" i="25" s="1"/>
  <c r="V114" i="16"/>
  <c r="J296" i="25" s="1"/>
  <c r="AB114" i="16"/>
  <c r="D115" i="16"/>
  <c r="J115" i="16"/>
  <c r="J181" i="25" s="1"/>
  <c r="P115" i="16"/>
  <c r="J239" i="25" s="1"/>
  <c r="V115" i="16"/>
  <c r="J297" i="25" s="1"/>
  <c r="AB115" i="16"/>
  <c r="J355" i="25" s="1"/>
  <c r="D116" i="16"/>
  <c r="J124" i="25" s="1"/>
  <c r="J116" i="16"/>
  <c r="J182" i="25" s="1"/>
  <c r="P116" i="16"/>
  <c r="V116" i="16"/>
  <c r="J298" i="25" s="1"/>
  <c r="AB116" i="16"/>
  <c r="D117" i="16"/>
  <c r="J117" i="16"/>
  <c r="J183" i="25" s="1"/>
  <c r="P117" i="16"/>
  <c r="J241" i="25" s="1"/>
  <c r="V117" i="16"/>
  <c r="J299" i="25" s="1"/>
  <c r="AB117" i="16"/>
  <c r="J357" i="25" s="1"/>
  <c r="D118" i="16"/>
  <c r="J118" i="16"/>
  <c r="P118" i="16"/>
  <c r="V118" i="16"/>
  <c r="AB118" i="16"/>
  <c r="D119" i="16"/>
  <c r="J119" i="16"/>
  <c r="J185" i="25" s="1"/>
  <c r="P119" i="16"/>
  <c r="J243" i="25" s="1"/>
  <c r="V119" i="16"/>
  <c r="AB119" i="16"/>
  <c r="D120" i="16"/>
  <c r="J120" i="16"/>
  <c r="P120" i="16"/>
  <c r="V120" i="16"/>
  <c r="J302" i="25" s="1"/>
  <c r="AB120" i="16"/>
  <c r="J360" i="25" s="1"/>
  <c r="D121" i="16"/>
  <c r="J129" i="25" s="1"/>
  <c r="J121" i="16"/>
  <c r="J187" i="25" s="1"/>
  <c r="P121" i="16"/>
  <c r="J245" i="25" s="1"/>
  <c r="V121" i="16"/>
  <c r="AB121" i="16"/>
  <c r="C6" i="12"/>
  <c r="G9" i="25" s="1"/>
  <c r="D3" i="6"/>
  <c r="D9" i="6"/>
  <c r="D13" i="6"/>
  <c r="D17" i="6"/>
  <c r="D20" i="6"/>
  <c r="D21" i="6"/>
  <c r="D27" i="6"/>
  <c r="Y19" i="16"/>
  <c r="Y74" i="16" s="1"/>
  <c r="H314" i="25" s="1"/>
  <c r="M29" i="16"/>
  <c r="M84" i="16" s="1"/>
  <c r="H208" i="25" s="1"/>
  <c r="G30" i="16"/>
  <c r="G86" i="16" s="1"/>
  <c r="H152" i="25" s="1"/>
  <c r="A31" i="16"/>
  <c r="A90" i="16" s="1"/>
  <c r="H98" i="25" s="1"/>
  <c r="G41" i="16"/>
  <c r="G100" i="16" s="1"/>
  <c r="H166" i="25" s="1"/>
  <c r="G42" i="16"/>
  <c r="G60" i="16"/>
  <c r="G121" i="16" s="1"/>
  <c r="H187" i="25" s="1"/>
  <c r="A15" i="16"/>
  <c r="A68" i="16" s="1"/>
  <c r="H76" i="25" s="1"/>
  <c r="A25" i="16"/>
  <c r="A76" i="16" s="1"/>
  <c r="H84" i="25" s="1"/>
  <c r="A37" i="16"/>
  <c r="A92" i="16" s="1"/>
  <c r="H100" i="25" s="1"/>
  <c r="A48" i="16"/>
  <c r="A105" i="16" s="1"/>
  <c r="H113" i="25" s="1"/>
  <c r="A55" i="16"/>
  <c r="A112" i="16" s="1"/>
  <c r="H120" i="25" s="1"/>
  <c r="G15" i="16"/>
  <c r="G68" i="16" s="1"/>
  <c r="H134" i="25" s="1"/>
  <c r="G16" i="16"/>
  <c r="G69" i="16" s="1"/>
  <c r="H135" i="25" s="1"/>
  <c r="G25" i="16"/>
  <c r="G78" i="16" s="1"/>
  <c r="H144" i="25" s="1"/>
  <c r="G26" i="16"/>
  <c r="G37" i="16"/>
  <c r="G94" i="16" s="1"/>
  <c r="H160" i="25" s="1"/>
  <c r="G38" i="16"/>
  <c r="G97" i="16" s="1"/>
  <c r="H163" i="25" s="1"/>
  <c r="G48" i="16"/>
  <c r="G107" i="16" s="1"/>
  <c r="H173" i="25" s="1"/>
  <c r="G49" i="16"/>
  <c r="G108" i="16" s="1"/>
  <c r="H174" i="25" s="1"/>
  <c r="G55" i="16"/>
  <c r="G112" i="16" s="1"/>
  <c r="H178" i="25" s="1"/>
  <c r="G56" i="16"/>
  <c r="G115" i="16" s="1"/>
  <c r="H181" i="25" s="1"/>
  <c r="M15" i="16"/>
  <c r="M67" i="16" s="1"/>
  <c r="H191" i="25" s="1"/>
  <c r="M16" i="16"/>
  <c r="M70" i="16" s="1"/>
  <c r="H194" i="25" s="1"/>
  <c r="M25" i="16"/>
  <c r="M76" i="16" s="1"/>
  <c r="H200" i="25" s="1"/>
  <c r="M26" i="16"/>
  <c r="M81" i="16" s="1"/>
  <c r="H205" i="25" s="1"/>
  <c r="M37" i="16"/>
  <c r="M93" i="16" s="1"/>
  <c r="H217" i="25" s="1"/>
  <c r="M38" i="16"/>
  <c r="M97" i="16" s="1"/>
  <c r="H221" i="25" s="1"/>
  <c r="M48" i="16"/>
  <c r="M106" i="16" s="1"/>
  <c r="H230" i="25" s="1"/>
  <c r="M49" i="16"/>
  <c r="M108" i="16" s="1"/>
  <c r="H232" i="25" s="1"/>
  <c r="M55" i="16"/>
  <c r="M112" i="16" s="1"/>
  <c r="H236" i="25" s="1"/>
  <c r="M56" i="16"/>
  <c r="M117" i="16" s="1"/>
  <c r="H241" i="25" s="1"/>
  <c r="S15" i="16"/>
  <c r="S66" i="16" s="1"/>
  <c r="H248" i="25" s="1"/>
  <c r="S16" i="16"/>
  <c r="S70" i="16" s="1"/>
  <c r="H252" i="25" s="1"/>
  <c r="S25" i="16"/>
  <c r="S77" i="16" s="1"/>
  <c r="H259" i="25" s="1"/>
  <c r="S26" i="16"/>
  <c r="S81" i="16" s="1"/>
  <c r="H263" i="25" s="1"/>
  <c r="S37" i="16"/>
  <c r="S38" i="16"/>
  <c r="S95" i="16" s="1"/>
  <c r="H277" i="25" s="1"/>
  <c r="S48" i="16"/>
  <c r="S105" i="16" s="1"/>
  <c r="H287" i="25" s="1"/>
  <c r="S49" i="16"/>
  <c r="S110" i="16" s="1"/>
  <c r="H292" i="25" s="1"/>
  <c r="S55" i="16"/>
  <c r="S112" i="16" s="1"/>
  <c r="H294" i="25" s="1"/>
  <c r="S56" i="16"/>
  <c r="Y15" i="16"/>
  <c r="Y66" i="16" s="1"/>
  <c r="H306" i="25" s="1"/>
  <c r="Y16" i="16"/>
  <c r="Y70" i="16" s="1"/>
  <c r="H310" i="25" s="1"/>
  <c r="Y25" i="16"/>
  <c r="Y78" i="16" s="1"/>
  <c r="H318" i="25" s="1"/>
  <c r="Y26" i="16"/>
  <c r="Y80" i="16" s="1"/>
  <c r="H320" i="25" s="1"/>
  <c r="Y37" i="16"/>
  <c r="Y94" i="16" s="1"/>
  <c r="H334" i="25" s="1"/>
  <c r="Y38" i="16"/>
  <c r="Y95" i="16" s="1"/>
  <c r="H335" i="25" s="1"/>
  <c r="Y48" i="16"/>
  <c r="Y106" i="16" s="1"/>
  <c r="H346" i="25" s="1"/>
  <c r="Y49" i="16"/>
  <c r="Y109" i="16" s="1"/>
  <c r="H349" i="25" s="1"/>
  <c r="Y55" i="16"/>
  <c r="Y114" i="16" s="1"/>
  <c r="H354" i="25" s="1"/>
  <c r="Y56" i="16"/>
  <c r="Y115" i="16" s="1"/>
  <c r="H355" i="25" s="1"/>
  <c r="E2" i="25"/>
  <c r="F2" i="25"/>
  <c r="H2" i="25"/>
  <c r="L2" i="25" s="1"/>
  <c r="I2" i="25"/>
  <c r="J2" i="25"/>
  <c r="E3" i="25"/>
  <c r="F3" i="25"/>
  <c r="H3" i="25"/>
  <c r="L3" i="25" s="1"/>
  <c r="I3" i="25"/>
  <c r="J3" i="25"/>
  <c r="E4" i="25"/>
  <c r="H4" i="25"/>
  <c r="L4" i="25" s="1"/>
  <c r="I4" i="25"/>
  <c r="J4" i="25"/>
  <c r="E5" i="25"/>
  <c r="H5" i="25"/>
  <c r="L5" i="25" s="1"/>
  <c r="I5" i="25"/>
  <c r="J5" i="25"/>
  <c r="E6" i="25"/>
  <c r="F6" i="25"/>
  <c r="H6" i="25"/>
  <c r="L6" i="25" s="1"/>
  <c r="I6" i="25"/>
  <c r="J6" i="25"/>
  <c r="E7" i="25"/>
  <c r="F7" i="25"/>
  <c r="H7" i="25"/>
  <c r="L7" i="25" s="1"/>
  <c r="I7" i="25"/>
  <c r="J7" i="25"/>
  <c r="E8" i="25"/>
  <c r="H8" i="25"/>
  <c r="L8" i="25" s="1"/>
  <c r="I8" i="25"/>
  <c r="J8" i="25"/>
  <c r="E9" i="25"/>
  <c r="L9" i="25"/>
  <c r="E10" i="25"/>
  <c r="H10" i="25"/>
  <c r="L10" i="25" s="1"/>
  <c r="I10" i="25"/>
  <c r="J10" i="25"/>
  <c r="E11" i="25"/>
  <c r="H11" i="25"/>
  <c r="L11" i="25" s="1"/>
  <c r="I11" i="25"/>
  <c r="J11" i="25"/>
  <c r="E12" i="25"/>
  <c r="F12" i="25"/>
  <c r="H12" i="25"/>
  <c r="L12" i="25" s="1"/>
  <c r="I12" i="25"/>
  <c r="J12" i="25"/>
  <c r="E13" i="25"/>
  <c r="H13" i="25"/>
  <c r="L13" i="25" s="1"/>
  <c r="I13" i="25"/>
  <c r="J13" i="25"/>
  <c r="E14" i="25"/>
  <c r="H14" i="25"/>
  <c r="L14" i="25" s="1"/>
  <c r="I14" i="25"/>
  <c r="J14" i="25"/>
  <c r="E15" i="25"/>
  <c r="F15" i="25"/>
  <c r="H15" i="25"/>
  <c r="L15" i="25" s="1"/>
  <c r="I15" i="25"/>
  <c r="J15" i="25"/>
  <c r="E16" i="25"/>
  <c r="F16" i="25"/>
  <c r="H16" i="25"/>
  <c r="L16" i="25" s="1"/>
  <c r="I16" i="25"/>
  <c r="J16" i="25"/>
  <c r="E17" i="25"/>
  <c r="H17" i="25"/>
  <c r="L17" i="25" s="1"/>
  <c r="I17" i="25"/>
  <c r="J17" i="25"/>
  <c r="E18" i="25"/>
  <c r="F18" i="25"/>
  <c r="H18" i="25"/>
  <c r="L18" i="25" s="1"/>
  <c r="I18" i="25"/>
  <c r="J18" i="25"/>
  <c r="E19" i="25"/>
  <c r="F19" i="25"/>
  <c r="H19" i="25"/>
  <c r="L19" i="25" s="1"/>
  <c r="I19" i="25"/>
  <c r="J19" i="25"/>
  <c r="E20" i="25"/>
  <c r="H20" i="25"/>
  <c r="L20" i="25" s="1"/>
  <c r="I20" i="25"/>
  <c r="J20" i="25"/>
  <c r="E21" i="25"/>
  <c r="F21" i="25"/>
  <c r="H21" i="25"/>
  <c r="L21" i="25" s="1"/>
  <c r="I21" i="25"/>
  <c r="J21" i="25"/>
  <c r="E22" i="25"/>
  <c r="H22" i="25"/>
  <c r="L22" i="25" s="1"/>
  <c r="I22" i="25"/>
  <c r="J22" i="25"/>
  <c r="E23" i="25"/>
  <c r="L23" i="25"/>
  <c r="E24" i="25"/>
  <c r="H24" i="25"/>
  <c r="L24" i="25" s="1"/>
  <c r="I24" i="25"/>
  <c r="J24" i="25"/>
  <c r="E25" i="25"/>
  <c r="H25" i="25"/>
  <c r="L25" i="25" s="1"/>
  <c r="I25" i="25"/>
  <c r="J25" i="25"/>
  <c r="E26" i="25"/>
  <c r="H26" i="25"/>
  <c r="L26" i="25" s="1"/>
  <c r="I26" i="25"/>
  <c r="J26" i="25"/>
  <c r="E27" i="25"/>
  <c r="F27" i="25"/>
  <c r="H27" i="25"/>
  <c r="L27" i="25" s="1"/>
  <c r="I27" i="25"/>
  <c r="J27" i="25"/>
  <c r="E28" i="25"/>
  <c r="H28" i="25"/>
  <c r="L28" i="25" s="1"/>
  <c r="I28" i="25"/>
  <c r="J28" i="25"/>
  <c r="E29" i="25"/>
  <c r="H29" i="25"/>
  <c r="L29" i="25"/>
  <c r="I29" i="25"/>
  <c r="J29" i="25"/>
  <c r="E30" i="25"/>
  <c r="H30" i="25"/>
  <c r="L30" i="25" s="1"/>
  <c r="I30" i="25"/>
  <c r="J30" i="25"/>
  <c r="E31" i="25"/>
  <c r="F31" i="25"/>
  <c r="H31" i="25"/>
  <c r="L31" i="25" s="1"/>
  <c r="I31" i="25"/>
  <c r="J31" i="25"/>
  <c r="E32" i="25"/>
  <c r="H32" i="25"/>
  <c r="L32" i="25" s="1"/>
  <c r="I32" i="25"/>
  <c r="J32" i="25"/>
  <c r="E33" i="25"/>
  <c r="H33" i="25"/>
  <c r="L33" i="25" s="1"/>
  <c r="I33" i="25"/>
  <c r="J33" i="25"/>
  <c r="E34" i="25"/>
  <c r="H34" i="25"/>
  <c r="L34" i="25" s="1"/>
  <c r="I34" i="25"/>
  <c r="J34" i="25"/>
  <c r="E35" i="25"/>
  <c r="F35" i="25"/>
  <c r="H35" i="25"/>
  <c r="L35" i="25" s="1"/>
  <c r="I35" i="25"/>
  <c r="J35" i="25"/>
  <c r="E36" i="25"/>
  <c r="H36" i="25"/>
  <c r="L36" i="25" s="1"/>
  <c r="I36" i="25"/>
  <c r="J36" i="25"/>
  <c r="E37" i="25"/>
  <c r="H37" i="25"/>
  <c r="L37" i="25" s="1"/>
  <c r="I37" i="25"/>
  <c r="J37" i="25"/>
  <c r="E38" i="25"/>
  <c r="L38" i="25"/>
  <c r="E39" i="25"/>
  <c r="F39" i="25"/>
  <c r="H39" i="25"/>
  <c r="L39" i="25" s="1"/>
  <c r="I39" i="25"/>
  <c r="J39" i="25"/>
  <c r="E40" i="25"/>
  <c r="H40" i="25"/>
  <c r="L40" i="25" s="1"/>
  <c r="I40" i="25"/>
  <c r="J40" i="25"/>
  <c r="E41" i="25"/>
  <c r="F41" i="25"/>
  <c r="H41" i="25"/>
  <c r="L41" i="25" s="1"/>
  <c r="I41" i="25"/>
  <c r="J41" i="25"/>
  <c r="E42" i="25"/>
  <c r="F42" i="25"/>
  <c r="H42" i="25"/>
  <c r="L42" i="25" s="1"/>
  <c r="I42" i="25"/>
  <c r="J42" i="25"/>
  <c r="E43" i="25"/>
  <c r="H43" i="25"/>
  <c r="L43" i="25" s="1"/>
  <c r="I43" i="25"/>
  <c r="J43" i="25"/>
  <c r="E44" i="25"/>
  <c r="F44" i="25"/>
  <c r="H44" i="25"/>
  <c r="L44" i="25"/>
  <c r="I44" i="25"/>
  <c r="J44" i="25"/>
  <c r="E45" i="25"/>
  <c r="H45" i="25"/>
  <c r="L45" i="25" s="1"/>
  <c r="I45" i="25"/>
  <c r="J45" i="25"/>
  <c r="E46" i="25"/>
  <c r="H46" i="25"/>
  <c r="L46" i="25" s="1"/>
  <c r="I46" i="25"/>
  <c r="J46" i="25"/>
  <c r="E47" i="25"/>
  <c r="H47" i="25"/>
  <c r="L47" i="25" s="1"/>
  <c r="I47" i="25"/>
  <c r="J47" i="25"/>
  <c r="E48" i="25"/>
  <c r="H48" i="25"/>
  <c r="L48" i="25" s="1"/>
  <c r="I48" i="25"/>
  <c r="J48" i="25"/>
  <c r="E49" i="25"/>
  <c r="H49" i="25"/>
  <c r="L49" i="25" s="1"/>
  <c r="I49" i="25"/>
  <c r="J49" i="25"/>
  <c r="E50" i="25"/>
  <c r="H50" i="25"/>
  <c r="L50" i="25" s="1"/>
  <c r="I50" i="25"/>
  <c r="J50" i="25"/>
  <c r="E51" i="25"/>
  <c r="F51" i="25"/>
  <c r="H51" i="25"/>
  <c r="L51" i="25" s="1"/>
  <c r="I51" i="25"/>
  <c r="J51" i="25"/>
  <c r="E52" i="25"/>
  <c r="H52" i="25"/>
  <c r="L52" i="25" s="1"/>
  <c r="I52" i="25"/>
  <c r="J52" i="25"/>
  <c r="E53" i="25"/>
  <c r="H53" i="25"/>
  <c r="L53" i="25" s="1"/>
  <c r="I53" i="25"/>
  <c r="J53" i="25"/>
  <c r="E54" i="25"/>
  <c r="F54" i="25"/>
  <c r="H54" i="25"/>
  <c r="L54" i="25" s="1"/>
  <c r="I54" i="25"/>
  <c r="J54" i="25"/>
  <c r="E55" i="25"/>
  <c r="F55" i="25"/>
  <c r="H55" i="25"/>
  <c r="L55" i="25" s="1"/>
  <c r="I55" i="25"/>
  <c r="J55" i="25"/>
  <c r="E56" i="25"/>
  <c r="H56" i="25"/>
  <c r="L56" i="25" s="1"/>
  <c r="I56" i="25"/>
  <c r="J56" i="25"/>
  <c r="E57" i="25"/>
  <c r="F57" i="25"/>
  <c r="H57" i="25"/>
  <c r="L57" i="25" s="1"/>
  <c r="I57" i="25"/>
  <c r="J57" i="25"/>
  <c r="E58" i="25"/>
  <c r="F58" i="25"/>
  <c r="H58" i="25"/>
  <c r="L58" i="25" s="1"/>
  <c r="I58" i="25"/>
  <c r="J58" i="25"/>
  <c r="E59" i="25"/>
  <c r="H59" i="25"/>
  <c r="L59" i="25" s="1"/>
  <c r="I59" i="25"/>
  <c r="J59" i="25"/>
  <c r="E60" i="25"/>
  <c r="F60" i="25"/>
  <c r="L60" i="25"/>
  <c r="E61" i="25"/>
  <c r="F61" i="25"/>
  <c r="H61" i="25"/>
  <c r="L61" i="25" s="1"/>
  <c r="I61" i="25"/>
  <c r="J61" i="25"/>
  <c r="E62" i="25"/>
  <c r="H62" i="25"/>
  <c r="L62" i="25" s="1"/>
  <c r="I62" i="25"/>
  <c r="J62" i="25"/>
  <c r="E63" i="25"/>
  <c r="F63" i="25"/>
  <c r="H63" i="25"/>
  <c r="L63" i="25" s="1"/>
  <c r="I63" i="25"/>
  <c r="J63" i="25"/>
  <c r="E64" i="25"/>
  <c r="F64" i="25"/>
  <c r="H64" i="25"/>
  <c r="L64" i="25" s="1"/>
  <c r="I64" i="25"/>
  <c r="J64" i="25"/>
  <c r="E65" i="25"/>
  <c r="H65" i="25"/>
  <c r="L65" i="25" s="1"/>
  <c r="I65" i="25"/>
  <c r="J65" i="25"/>
  <c r="E66" i="25"/>
  <c r="F66" i="25"/>
  <c r="H66" i="25"/>
  <c r="L66" i="25" s="1"/>
  <c r="I66" i="25"/>
  <c r="J66" i="25"/>
  <c r="E67" i="25"/>
  <c r="F67" i="25"/>
  <c r="H67" i="25"/>
  <c r="L67" i="25" s="1"/>
  <c r="I67" i="25"/>
  <c r="J67" i="25"/>
  <c r="E68" i="25"/>
  <c r="F68" i="25"/>
  <c r="H68" i="25"/>
  <c r="L68" i="25" s="1"/>
  <c r="I68" i="25"/>
  <c r="J68" i="25"/>
  <c r="E69" i="25"/>
  <c r="H69" i="25"/>
  <c r="L69" i="25" s="1"/>
  <c r="I69" i="25"/>
  <c r="J69" i="25"/>
  <c r="E70" i="25"/>
  <c r="F70" i="25"/>
  <c r="H70" i="25"/>
  <c r="L70" i="25" s="1"/>
  <c r="I70" i="25"/>
  <c r="J70" i="25"/>
  <c r="E71" i="25"/>
  <c r="F71" i="25"/>
  <c r="H71" i="25"/>
  <c r="L71" i="25" s="1"/>
  <c r="I71" i="25"/>
  <c r="J71" i="25"/>
  <c r="E72" i="25"/>
  <c r="F72" i="25"/>
  <c r="H72" i="25"/>
  <c r="I72" i="25"/>
  <c r="J72" i="25"/>
  <c r="K72" i="25"/>
  <c r="E73" i="25"/>
  <c r="F73" i="25"/>
  <c r="L73" i="25"/>
  <c r="E74" i="25"/>
  <c r="F74" i="25"/>
  <c r="J74" i="25"/>
  <c r="K74" i="25"/>
  <c r="E75" i="25"/>
  <c r="F75" i="25"/>
  <c r="J75" i="25"/>
  <c r="K75" i="25"/>
  <c r="E76" i="25"/>
  <c r="F76" i="25"/>
  <c r="J76" i="25"/>
  <c r="K76" i="25"/>
  <c r="E77" i="25"/>
  <c r="F77" i="25"/>
  <c r="K77" i="25"/>
  <c r="E78" i="25"/>
  <c r="F78" i="25"/>
  <c r="J78" i="25"/>
  <c r="K78" i="25"/>
  <c r="E79" i="25"/>
  <c r="F79" i="25"/>
  <c r="K79" i="25"/>
  <c r="E80" i="25"/>
  <c r="F80" i="25"/>
  <c r="J80" i="25"/>
  <c r="K80" i="25"/>
  <c r="E81" i="25"/>
  <c r="F81" i="25"/>
  <c r="J81" i="25"/>
  <c r="K81" i="25"/>
  <c r="E82" i="25"/>
  <c r="F82" i="25"/>
  <c r="J82" i="25"/>
  <c r="K82" i="25"/>
  <c r="E83" i="25"/>
  <c r="F83" i="25"/>
  <c r="L83" i="25"/>
  <c r="E84" i="25"/>
  <c r="F84" i="25"/>
  <c r="J84" i="25"/>
  <c r="K84" i="25"/>
  <c r="E85" i="25"/>
  <c r="F85" i="25"/>
  <c r="J85" i="25"/>
  <c r="K85" i="25"/>
  <c r="E86" i="25"/>
  <c r="F86" i="25"/>
  <c r="K86" i="25"/>
  <c r="E87" i="25"/>
  <c r="F87" i="25"/>
  <c r="K87" i="25"/>
  <c r="E88" i="25"/>
  <c r="F88" i="25"/>
  <c r="J88" i="25"/>
  <c r="K88" i="25"/>
  <c r="E89" i="25"/>
  <c r="F89" i="25"/>
  <c r="K89" i="25"/>
  <c r="E90" i="25"/>
  <c r="F90" i="25"/>
  <c r="J90" i="25"/>
  <c r="K90" i="25"/>
  <c r="E91" i="25"/>
  <c r="F91" i="25"/>
  <c r="J91" i="25"/>
  <c r="K91" i="25"/>
  <c r="E92" i="25"/>
  <c r="F92" i="25"/>
  <c r="J92" i="25"/>
  <c r="K92" i="25"/>
  <c r="E93" i="25"/>
  <c r="F93" i="25"/>
  <c r="J93" i="25"/>
  <c r="K93" i="25"/>
  <c r="E94" i="25"/>
  <c r="F94" i="25"/>
  <c r="K94" i="25"/>
  <c r="E95" i="25"/>
  <c r="F95" i="25"/>
  <c r="J95" i="25"/>
  <c r="K95" i="25"/>
  <c r="E96" i="25"/>
  <c r="F96" i="25"/>
  <c r="K96" i="25"/>
  <c r="E97" i="25"/>
  <c r="F97" i="25"/>
  <c r="J97" i="25"/>
  <c r="K97" i="25"/>
  <c r="E98" i="25"/>
  <c r="F98" i="25"/>
  <c r="J98" i="25"/>
  <c r="K98" i="25"/>
  <c r="E99" i="25"/>
  <c r="F99" i="25"/>
  <c r="L99" i="25"/>
  <c r="E100" i="25"/>
  <c r="F100" i="25"/>
  <c r="J100" i="25"/>
  <c r="K100" i="25"/>
  <c r="E101" i="25"/>
  <c r="F101" i="25"/>
  <c r="J101" i="25"/>
  <c r="K101" i="25"/>
  <c r="E102" i="25"/>
  <c r="F102" i="25"/>
  <c r="J102" i="25"/>
  <c r="K102" i="25"/>
  <c r="E103" i="25"/>
  <c r="F103" i="25"/>
  <c r="K103" i="25"/>
  <c r="E104" i="25"/>
  <c r="F104" i="25"/>
  <c r="J104" i="25"/>
  <c r="K104" i="25"/>
  <c r="E105" i="25"/>
  <c r="F105" i="25"/>
  <c r="K105" i="25"/>
  <c r="E106" i="25"/>
  <c r="F106" i="25"/>
  <c r="K106" i="25"/>
  <c r="E107" i="25"/>
  <c r="F107" i="25"/>
  <c r="J107" i="25"/>
  <c r="K107" i="25"/>
  <c r="E108" i="25"/>
  <c r="F108" i="25"/>
  <c r="J108" i="25"/>
  <c r="K108" i="25"/>
  <c r="E109" i="25"/>
  <c r="F109" i="25"/>
  <c r="J109" i="25"/>
  <c r="K109" i="25"/>
  <c r="E110" i="25"/>
  <c r="F110" i="25"/>
  <c r="J110" i="25"/>
  <c r="K110" i="25"/>
  <c r="E111" i="25"/>
  <c r="F111" i="25"/>
  <c r="K111" i="25"/>
  <c r="E112" i="25"/>
  <c r="F112" i="25"/>
  <c r="L112" i="25"/>
  <c r="E113" i="25"/>
  <c r="F113" i="25"/>
  <c r="J113" i="25"/>
  <c r="K113" i="25"/>
  <c r="E114" i="25"/>
  <c r="F114" i="25"/>
  <c r="K114" i="25"/>
  <c r="E115" i="25"/>
  <c r="F115" i="25"/>
  <c r="J115" i="25"/>
  <c r="K115" i="25"/>
  <c r="E116" i="25"/>
  <c r="F116" i="25"/>
  <c r="J116" i="25"/>
  <c r="K116" i="25"/>
  <c r="E117" i="25"/>
  <c r="F117" i="25"/>
  <c r="J117" i="25"/>
  <c r="K117" i="25"/>
  <c r="E118" i="25"/>
  <c r="F118" i="25"/>
  <c r="J118" i="25"/>
  <c r="K118" i="25"/>
  <c r="E119" i="25"/>
  <c r="F119" i="25"/>
  <c r="L119" i="25"/>
  <c r="E120" i="25"/>
  <c r="F120" i="25"/>
  <c r="J120" i="25"/>
  <c r="K120" i="25"/>
  <c r="E121" i="25"/>
  <c r="F121" i="25"/>
  <c r="K121" i="25"/>
  <c r="E122" i="25"/>
  <c r="F122" i="25"/>
  <c r="K122" i="25"/>
  <c r="E123" i="25"/>
  <c r="F123" i="25"/>
  <c r="J123" i="25"/>
  <c r="K123" i="25"/>
  <c r="E124" i="25"/>
  <c r="F124" i="25"/>
  <c r="K124" i="25"/>
  <c r="E125" i="25"/>
  <c r="F125" i="25"/>
  <c r="J125" i="25"/>
  <c r="K125" i="25"/>
  <c r="E126" i="25"/>
  <c r="F126" i="25"/>
  <c r="J126" i="25"/>
  <c r="K126" i="25"/>
  <c r="E127" i="25"/>
  <c r="F127" i="25"/>
  <c r="J127" i="25"/>
  <c r="K127" i="25"/>
  <c r="E128" i="25"/>
  <c r="F128" i="25"/>
  <c r="J128" i="25"/>
  <c r="K128" i="25"/>
  <c r="E129" i="25"/>
  <c r="F129" i="25"/>
  <c r="K129" i="25"/>
  <c r="E130" i="25"/>
  <c r="F130" i="25"/>
  <c r="H130" i="25"/>
  <c r="I130" i="25"/>
  <c r="K130" i="25"/>
  <c r="E131" i="25"/>
  <c r="F131" i="25"/>
  <c r="L131" i="25"/>
  <c r="E132" i="25"/>
  <c r="F132" i="25"/>
  <c r="J132" i="25"/>
  <c r="K132" i="25"/>
  <c r="E133" i="25"/>
  <c r="F133" i="25"/>
  <c r="K133" i="25"/>
  <c r="E134" i="25"/>
  <c r="F134" i="25"/>
  <c r="K134" i="25"/>
  <c r="E135" i="25"/>
  <c r="F135" i="25"/>
  <c r="J135" i="25"/>
  <c r="K135" i="25"/>
  <c r="E136" i="25"/>
  <c r="F136" i="25"/>
  <c r="J136" i="25"/>
  <c r="K136" i="25"/>
  <c r="E137" i="25"/>
  <c r="F137" i="25"/>
  <c r="J137" i="25"/>
  <c r="K137" i="25"/>
  <c r="E138" i="25"/>
  <c r="F138" i="25"/>
  <c r="J138" i="25"/>
  <c r="K138" i="25"/>
  <c r="E139" i="25"/>
  <c r="F139" i="25"/>
  <c r="J139" i="25"/>
  <c r="K139" i="25"/>
  <c r="E140" i="25"/>
  <c r="F140" i="25"/>
  <c r="J140" i="25"/>
  <c r="K140" i="25"/>
  <c r="E141" i="25"/>
  <c r="F141" i="25"/>
  <c r="L141" i="25"/>
  <c r="E142" i="25"/>
  <c r="F142" i="25"/>
  <c r="J142" i="25"/>
  <c r="K142" i="25"/>
  <c r="E143" i="25"/>
  <c r="F143" i="25"/>
  <c r="J143" i="25"/>
  <c r="K143" i="25"/>
  <c r="E144" i="25"/>
  <c r="F144" i="25"/>
  <c r="J144" i="25"/>
  <c r="K144" i="25"/>
  <c r="E145" i="25"/>
  <c r="F145" i="25"/>
  <c r="J145" i="25"/>
  <c r="K145" i="25"/>
  <c r="E146" i="25"/>
  <c r="F146" i="25"/>
  <c r="J146" i="25"/>
  <c r="K146" i="25"/>
  <c r="E147" i="25"/>
  <c r="F147" i="25"/>
  <c r="K147" i="25"/>
  <c r="E148" i="25"/>
  <c r="F148" i="25"/>
  <c r="J148" i="25"/>
  <c r="K148" i="25"/>
  <c r="E149" i="25"/>
  <c r="F149" i="25"/>
  <c r="K149" i="25"/>
  <c r="E150" i="25"/>
  <c r="F150" i="25"/>
  <c r="J150" i="25"/>
  <c r="K150" i="25"/>
  <c r="E151" i="25"/>
  <c r="F151" i="25"/>
  <c r="J151" i="25"/>
  <c r="K151" i="25"/>
  <c r="E152" i="25"/>
  <c r="F152" i="25"/>
  <c r="J152" i="25"/>
  <c r="K152" i="25"/>
  <c r="E153" i="25"/>
  <c r="F153" i="25"/>
  <c r="J153" i="25"/>
  <c r="K153" i="25"/>
  <c r="E154" i="25"/>
  <c r="F154" i="25"/>
  <c r="J154" i="25"/>
  <c r="K154" i="25"/>
  <c r="E155" i="25"/>
  <c r="F155" i="25"/>
  <c r="K155" i="25"/>
  <c r="E156" i="25"/>
  <c r="F156" i="25"/>
  <c r="J156" i="25"/>
  <c r="K156" i="25"/>
  <c r="E157" i="25"/>
  <c r="F157" i="25"/>
  <c r="L157" i="25"/>
  <c r="E158" i="25"/>
  <c r="F158" i="25"/>
  <c r="J158" i="25"/>
  <c r="K158" i="25"/>
  <c r="E159" i="25"/>
  <c r="F159" i="25"/>
  <c r="K159" i="25"/>
  <c r="E160" i="25"/>
  <c r="F160" i="25"/>
  <c r="J160" i="25"/>
  <c r="K160" i="25"/>
  <c r="E161" i="25"/>
  <c r="F161" i="25"/>
  <c r="J161" i="25"/>
  <c r="K161" i="25"/>
  <c r="E162" i="25"/>
  <c r="F162" i="25"/>
  <c r="K162" i="25"/>
  <c r="E163" i="25"/>
  <c r="F163" i="25"/>
  <c r="J163" i="25"/>
  <c r="K163" i="25"/>
  <c r="E164" i="25"/>
  <c r="F164" i="25"/>
  <c r="K164" i="25"/>
  <c r="E165" i="25"/>
  <c r="F165" i="25"/>
  <c r="J165" i="25"/>
  <c r="K165" i="25"/>
  <c r="E166" i="25"/>
  <c r="F166" i="25"/>
  <c r="K166" i="25"/>
  <c r="E167" i="25"/>
  <c r="F167" i="25"/>
  <c r="J167" i="25"/>
  <c r="K167" i="25"/>
  <c r="E168" i="25"/>
  <c r="F168" i="25"/>
  <c r="J168" i="25"/>
  <c r="K168" i="25"/>
  <c r="E169" i="25"/>
  <c r="F169" i="25"/>
  <c r="J169" i="25"/>
  <c r="K169" i="25"/>
  <c r="E170" i="25"/>
  <c r="F170" i="25"/>
  <c r="L170" i="25"/>
  <c r="E171" i="25"/>
  <c r="F171" i="25"/>
  <c r="J171" i="25"/>
  <c r="K171" i="25"/>
  <c r="E172" i="25"/>
  <c r="F172" i="25"/>
  <c r="J172" i="25"/>
  <c r="K172" i="25"/>
  <c r="E173" i="25"/>
  <c r="F173" i="25"/>
  <c r="K173" i="25"/>
  <c r="E174" i="25"/>
  <c r="F174" i="25"/>
  <c r="J174" i="25"/>
  <c r="K174" i="25"/>
  <c r="E175" i="25"/>
  <c r="F175" i="25"/>
  <c r="J175" i="25"/>
  <c r="K175" i="25"/>
  <c r="E176" i="25"/>
  <c r="F176" i="25"/>
  <c r="J176" i="25"/>
  <c r="K176" i="25"/>
  <c r="E177" i="25"/>
  <c r="F177" i="25"/>
  <c r="L177" i="25"/>
  <c r="E178" i="25"/>
  <c r="F178" i="25"/>
  <c r="J178" i="25"/>
  <c r="K178" i="25"/>
  <c r="E179" i="25"/>
  <c r="F179" i="25"/>
  <c r="J179" i="25"/>
  <c r="K179" i="25"/>
  <c r="E180" i="25"/>
  <c r="F180" i="25"/>
  <c r="K180" i="25"/>
  <c r="E181" i="25"/>
  <c r="F181" i="25"/>
  <c r="K181" i="25"/>
  <c r="E182" i="25"/>
  <c r="F182" i="25"/>
  <c r="K182" i="25"/>
  <c r="E183" i="25"/>
  <c r="F183" i="25"/>
  <c r="K183" i="25"/>
  <c r="E184" i="25"/>
  <c r="F184" i="25"/>
  <c r="J184" i="25"/>
  <c r="K184" i="25"/>
  <c r="E185" i="25"/>
  <c r="F185" i="25"/>
  <c r="K185" i="25"/>
  <c r="E186" i="25"/>
  <c r="F186" i="25"/>
  <c r="J186" i="25"/>
  <c r="K186" i="25"/>
  <c r="E187" i="25"/>
  <c r="F187" i="25"/>
  <c r="K187" i="25"/>
  <c r="E188" i="25"/>
  <c r="F188" i="25"/>
  <c r="I188" i="25"/>
  <c r="J188" i="25"/>
  <c r="K188" i="25"/>
  <c r="E189" i="25"/>
  <c r="F189" i="25"/>
  <c r="L189" i="25"/>
  <c r="E190" i="25"/>
  <c r="F190" i="25"/>
  <c r="J190" i="25"/>
  <c r="K190" i="25"/>
  <c r="E191" i="25"/>
  <c r="F191" i="25"/>
  <c r="K191" i="25"/>
  <c r="E192" i="25"/>
  <c r="F192" i="25"/>
  <c r="J192" i="25"/>
  <c r="K192" i="25"/>
  <c r="E193" i="25"/>
  <c r="F193" i="25"/>
  <c r="J193" i="25"/>
  <c r="K193" i="25"/>
  <c r="E194" i="25"/>
  <c r="F194" i="25"/>
  <c r="K194" i="25"/>
  <c r="E195" i="25"/>
  <c r="F195" i="25"/>
  <c r="K195" i="25"/>
  <c r="E196" i="25"/>
  <c r="F196" i="25"/>
  <c r="J196" i="25"/>
  <c r="K196" i="25"/>
  <c r="E197" i="25"/>
  <c r="F197" i="25"/>
  <c r="K197" i="25"/>
  <c r="E198" i="25"/>
  <c r="F198" i="25"/>
  <c r="J198" i="25"/>
  <c r="K198" i="25"/>
  <c r="E199" i="25"/>
  <c r="F199" i="25"/>
  <c r="L199" i="25"/>
  <c r="E200" i="25"/>
  <c r="F200" i="25"/>
  <c r="K200" i="25"/>
  <c r="E201" i="25"/>
  <c r="F201" i="25"/>
  <c r="J201" i="25"/>
  <c r="K201" i="25"/>
  <c r="E202" i="25"/>
  <c r="F202" i="25"/>
  <c r="K202" i="25"/>
  <c r="E203" i="25"/>
  <c r="F203" i="25"/>
  <c r="K203" i="25"/>
  <c r="E204" i="25"/>
  <c r="F204" i="25"/>
  <c r="K204" i="25"/>
  <c r="E205" i="25"/>
  <c r="F205" i="25"/>
  <c r="K205" i="25"/>
  <c r="E206" i="25"/>
  <c r="F206" i="25"/>
  <c r="J206" i="25"/>
  <c r="K206" i="25"/>
  <c r="E207" i="25"/>
  <c r="F207" i="25"/>
  <c r="J207" i="25"/>
  <c r="K207" i="25"/>
  <c r="E208" i="25"/>
  <c r="F208" i="25"/>
  <c r="K208" i="25"/>
  <c r="E209" i="25"/>
  <c r="F209" i="25"/>
  <c r="K209" i="25"/>
  <c r="E210" i="25"/>
  <c r="F210" i="25"/>
  <c r="K210" i="25"/>
  <c r="E211" i="25"/>
  <c r="F211" i="25"/>
  <c r="K211" i="25"/>
  <c r="E212" i="25"/>
  <c r="F212" i="25"/>
  <c r="J212" i="25"/>
  <c r="K212" i="25"/>
  <c r="E213" i="25"/>
  <c r="F213" i="25"/>
  <c r="I213" i="25"/>
  <c r="J213" i="25"/>
  <c r="K213" i="25"/>
  <c r="E214" i="25"/>
  <c r="F214" i="25"/>
  <c r="K214" i="25"/>
  <c r="E215" i="25"/>
  <c r="F215" i="25"/>
  <c r="L215" i="25"/>
  <c r="E216" i="25"/>
  <c r="F216" i="25"/>
  <c r="K216" i="25"/>
  <c r="E217" i="25"/>
  <c r="F217" i="25"/>
  <c r="K217" i="25"/>
  <c r="E218" i="25"/>
  <c r="F218" i="25"/>
  <c r="K218" i="25"/>
  <c r="E219" i="25"/>
  <c r="F219" i="25"/>
  <c r="J219" i="25"/>
  <c r="K219" i="25"/>
  <c r="E220" i="25"/>
  <c r="F220" i="25"/>
  <c r="K220" i="25"/>
  <c r="E221" i="25"/>
  <c r="F221" i="25"/>
  <c r="J221" i="25"/>
  <c r="K221" i="25"/>
  <c r="E222" i="25"/>
  <c r="F222" i="25"/>
  <c r="K222" i="25"/>
  <c r="E223" i="25"/>
  <c r="F223" i="25"/>
  <c r="K223" i="25"/>
  <c r="E224" i="25"/>
  <c r="F224" i="25"/>
  <c r="J224" i="25"/>
  <c r="K224" i="25"/>
  <c r="E225" i="25"/>
  <c r="F225" i="25"/>
  <c r="K225" i="25"/>
  <c r="E226" i="25"/>
  <c r="F226" i="25"/>
  <c r="K226" i="25"/>
  <c r="E227" i="25"/>
  <c r="F227" i="25"/>
  <c r="J227" i="25"/>
  <c r="K227" i="25"/>
  <c r="E228" i="25"/>
  <c r="F228" i="25"/>
  <c r="L228" i="25"/>
  <c r="E229" i="25"/>
  <c r="F229" i="25"/>
  <c r="K229" i="25"/>
  <c r="E230" i="25"/>
  <c r="F230" i="25"/>
  <c r="K230" i="25"/>
  <c r="E231" i="25"/>
  <c r="F231" i="25"/>
  <c r="J231" i="25"/>
  <c r="K231" i="25"/>
  <c r="E232" i="25"/>
  <c r="F232" i="25"/>
  <c r="K232" i="25"/>
  <c r="E233" i="25"/>
  <c r="F233" i="25"/>
  <c r="J233" i="25"/>
  <c r="K233" i="25"/>
  <c r="E234" i="25"/>
  <c r="F234" i="25"/>
  <c r="K234" i="25"/>
  <c r="E235" i="25"/>
  <c r="F235" i="25"/>
  <c r="L235" i="25"/>
  <c r="E236" i="25"/>
  <c r="F236" i="25"/>
  <c r="K236" i="25"/>
  <c r="E237" i="25"/>
  <c r="F237" i="25"/>
  <c r="J237" i="25"/>
  <c r="K237" i="25"/>
  <c r="E238" i="25"/>
  <c r="F238" i="25"/>
  <c r="K238" i="25"/>
  <c r="E239" i="25"/>
  <c r="F239" i="25"/>
  <c r="K239" i="25"/>
  <c r="E240" i="25"/>
  <c r="F240" i="25"/>
  <c r="J240" i="25"/>
  <c r="K240" i="25"/>
  <c r="E241" i="25"/>
  <c r="F241" i="25"/>
  <c r="K241" i="25"/>
  <c r="E242" i="25"/>
  <c r="F242" i="25"/>
  <c r="J242" i="25"/>
  <c r="K242" i="25"/>
  <c r="E243" i="25"/>
  <c r="F243" i="25"/>
  <c r="K243" i="25"/>
  <c r="E244" i="25"/>
  <c r="F244" i="25"/>
  <c r="J244" i="25"/>
  <c r="K244" i="25"/>
  <c r="E245" i="25"/>
  <c r="F245" i="25"/>
  <c r="K245" i="25"/>
  <c r="E246" i="25"/>
  <c r="F246" i="25"/>
  <c r="H246" i="25"/>
  <c r="I246" i="25"/>
  <c r="J246" i="25"/>
  <c r="K246" i="25"/>
  <c r="E247" i="25"/>
  <c r="F247" i="25"/>
  <c r="L247" i="25"/>
  <c r="E248" i="25"/>
  <c r="F248" i="25"/>
  <c r="J248" i="25"/>
  <c r="K248" i="25"/>
  <c r="E249" i="25"/>
  <c r="F249" i="25"/>
  <c r="J249" i="25"/>
  <c r="K249" i="25"/>
  <c r="E250" i="25"/>
  <c r="F250" i="25"/>
  <c r="J250" i="25"/>
  <c r="K250" i="25"/>
  <c r="E251" i="25"/>
  <c r="F251" i="25"/>
  <c r="J251" i="25"/>
  <c r="K251" i="25"/>
  <c r="E252" i="25"/>
  <c r="F252" i="25"/>
  <c r="K252" i="25"/>
  <c r="E253" i="25"/>
  <c r="F253" i="25"/>
  <c r="J253" i="25"/>
  <c r="K253" i="25"/>
  <c r="E254" i="25"/>
  <c r="F254" i="25"/>
  <c r="J254" i="25"/>
  <c r="K254" i="25"/>
  <c r="E255" i="25"/>
  <c r="F255" i="25"/>
  <c r="J255" i="25"/>
  <c r="K255" i="25"/>
  <c r="E256" i="25"/>
  <c r="F256" i="25"/>
  <c r="J256" i="25"/>
  <c r="K256" i="25"/>
  <c r="E257" i="25"/>
  <c r="F257" i="25"/>
  <c r="L257" i="25"/>
  <c r="E258" i="25"/>
  <c r="F258" i="25"/>
  <c r="J258" i="25"/>
  <c r="K258" i="25"/>
  <c r="E259" i="25"/>
  <c r="F259" i="25"/>
  <c r="K259" i="25"/>
  <c r="E260" i="25"/>
  <c r="F260" i="25"/>
  <c r="J260" i="25"/>
  <c r="K260" i="25"/>
  <c r="E261" i="25"/>
  <c r="F261" i="25"/>
  <c r="K261" i="25"/>
  <c r="E262" i="25"/>
  <c r="F262" i="25"/>
  <c r="K262" i="25"/>
  <c r="E263" i="25"/>
  <c r="F263" i="25"/>
  <c r="K263" i="25"/>
  <c r="E264" i="25"/>
  <c r="F264" i="25"/>
  <c r="K264" i="25"/>
  <c r="E265" i="25"/>
  <c r="F265" i="25"/>
  <c r="J265" i="25"/>
  <c r="K265" i="25"/>
  <c r="E266" i="25"/>
  <c r="F266" i="25"/>
  <c r="I266" i="25"/>
  <c r="J266" i="25"/>
  <c r="K266" i="25"/>
  <c r="E267" i="25"/>
  <c r="F267" i="25"/>
  <c r="K267" i="25"/>
  <c r="E268" i="25"/>
  <c r="F268" i="25"/>
  <c r="J268" i="25"/>
  <c r="K268" i="25"/>
  <c r="E269" i="25"/>
  <c r="F269" i="25"/>
  <c r="K269" i="25"/>
  <c r="E270" i="25"/>
  <c r="F270" i="25"/>
  <c r="K270" i="25"/>
  <c r="E271" i="25"/>
  <c r="F271" i="25"/>
  <c r="J271" i="25"/>
  <c r="K271" i="25"/>
  <c r="E272" i="25"/>
  <c r="F272" i="25"/>
  <c r="K272" i="25"/>
  <c r="E273" i="25"/>
  <c r="F273" i="25"/>
  <c r="L273" i="25"/>
  <c r="E274" i="25"/>
  <c r="F274" i="25"/>
  <c r="J274" i="25"/>
  <c r="K274" i="25"/>
  <c r="E275" i="25"/>
  <c r="F275" i="25"/>
  <c r="J275" i="25"/>
  <c r="K275" i="25"/>
  <c r="E276" i="25"/>
  <c r="F276" i="25"/>
  <c r="K276" i="25"/>
  <c r="E277" i="25"/>
  <c r="F277" i="25"/>
  <c r="J277" i="25"/>
  <c r="K277" i="25"/>
  <c r="E278" i="25"/>
  <c r="F278" i="25"/>
  <c r="J278" i="25"/>
  <c r="K278" i="25"/>
  <c r="E279" i="25"/>
  <c r="F279" i="25"/>
  <c r="J279" i="25"/>
  <c r="K279" i="25"/>
  <c r="E280" i="25"/>
  <c r="F280" i="25"/>
  <c r="J280" i="25"/>
  <c r="K280" i="25"/>
  <c r="E281" i="25"/>
  <c r="F281" i="25"/>
  <c r="K281" i="25"/>
  <c r="E282" i="25"/>
  <c r="F282" i="25"/>
  <c r="J282" i="25"/>
  <c r="K282" i="25"/>
  <c r="E283" i="25"/>
  <c r="F283" i="25"/>
  <c r="J283" i="25"/>
  <c r="K283" i="25"/>
  <c r="E284" i="25"/>
  <c r="F284" i="25"/>
  <c r="J284" i="25"/>
  <c r="K284" i="25"/>
  <c r="E285" i="25"/>
  <c r="F285" i="25"/>
  <c r="J285" i="25"/>
  <c r="K285" i="25"/>
  <c r="E286" i="25"/>
  <c r="F286" i="25"/>
  <c r="L286" i="25"/>
  <c r="E287" i="25"/>
  <c r="F287" i="25"/>
  <c r="K287" i="25"/>
  <c r="E288" i="25"/>
  <c r="F288" i="25"/>
  <c r="J288" i="25"/>
  <c r="K288" i="25"/>
  <c r="E289" i="25"/>
  <c r="F289" i="25"/>
  <c r="J289" i="25"/>
  <c r="K289" i="25"/>
  <c r="E290" i="25"/>
  <c r="F290" i="25"/>
  <c r="K290" i="25"/>
  <c r="E291" i="25"/>
  <c r="F291" i="25"/>
  <c r="K291" i="25"/>
  <c r="E292" i="25"/>
  <c r="F292" i="25"/>
  <c r="J292" i="25"/>
  <c r="K292" i="25"/>
  <c r="E293" i="25"/>
  <c r="F293" i="25"/>
  <c r="L293" i="25"/>
  <c r="E294" i="25"/>
  <c r="F294" i="25"/>
  <c r="J294" i="25"/>
  <c r="K294" i="25"/>
  <c r="E295" i="25"/>
  <c r="F295" i="25"/>
  <c r="J295" i="25"/>
  <c r="K295" i="25"/>
  <c r="E296" i="25"/>
  <c r="F296" i="25"/>
  <c r="K296" i="25"/>
  <c r="E297" i="25"/>
  <c r="F297" i="25"/>
  <c r="K297" i="25"/>
  <c r="E298" i="25"/>
  <c r="F298" i="25"/>
  <c r="K298" i="25"/>
  <c r="E299" i="25"/>
  <c r="F299" i="25"/>
  <c r="K299" i="25"/>
  <c r="E300" i="25"/>
  <c r="F300" i="25"/>
  <c r="J300" i="25"/>
  <c r="K300" i="25"/>
  <c r="E301" i="25"/>
  <c r="F301" i="25"/>
  <c r="J301" i="25"/>
  <c r="K301" i="25"/>
  <c r="E302" i="25"/>
  <c r="F302" i="25"/>
  <c r="K302" i="25"/>
  <c r="E303" i="25"/>
  <c r="F303" i="25"/>
  <c r="J303" i="25"/>
  <c r="K303" i="25"/>
  <c r="E304" i="25"/>
  <c r="F304" i="25"/>
  <c r="H304" i="25"/>
  <c r="I304" i="25"/>
  <c r="K304" i="25"/>
  <c r="E305" i="25"/>
  <c r="F305" i="25"/>
  <c r="L305" i="25"/>
  <c r="E306" i="25"/>
  <c r="F306" i="25"/>
  <c r="J306" i="25"/>
  <c r="K306" i="25"/>
  <c r="E307" i="25"/>
  <c r="F307" i="25"/>
  <c r="J307" i="25"/>
  <c r="K307" i="25"/>
  <c r="E308" i="25"/>
  <c r="F308" i="25"/>
  <c r="J308" i="25"/>
  <c r="K308" i="25"/>
  <c r="E309" i="25"/>
  <c r="F309" i="25"/>
  <c r="J309" i="25"/>
  <c r="K309" i="25"/>
  <c r="E310" i="25"/>
  <c r="F310" i="25"/>
  <c r="J310" i="25"/>
  <c r="K310" i="25"/>
  <c r="E311" i="25"/>
  <c r="F311" i="25"/>
  <c r="K311" i="25"/>
  <c r="E312" i="25"/>
  <c r="F312" i="25"/>
  <c r="J312" i="25"/>
  <c r="K312" i="25"/>
  <c r="E313" i="25"/>
  <c r="F313" i="25"/>
  <c r="K313" i="25"/>
  <c r="E314" i="25"/>
  <c r="F314" i="25"/>
  <c r="J314" i="25"/>
  <c r="K314" i="25"/>
  <c r="E315" i="25"/>
  <c r="F315" i="25"/>
  <c r="L315" i="25"/>
  <c r="E316" i="25"/>
  <c r="F316" i="25"/>
  <c r="J316" i="25"/>
  <c r="K316" i="25"/>
  <c r="E317" i="25"/>
  <c r="F317" i="25"/>
  <c r="J317" i="25"/>
  <c r="K317" i="25"/>
  <c r="E318" i="25"/>
  <c r="F318" i="25"/>
  <c r="J318" i="25"/>
  <c r="K318" i="25"/>
  <c r="E319" i="25"/>
  <c r="F319" i="25"/>
  <c r="J319" i="25"/>
  <c r="K319" i="25"/>
  <c r="E320" i="25"/>
  <c r="F320" i="25"/>
  <c r="J320" i="25"/>
  <c r="K320" i="25"/>
  <c r="E321" i="25"/>
  <c r="F321" i="25"/>
  <c r="J321" i="25"/>
  <c r="K321" i="25"/>
  <c r="E322" i="25"/>
  <c r="F322" i="25"/>
  <c r="K322" i="25"/>
  <c r="E323" i="25"/>
  <c r="F323" i="25"/>
  <c r="K323" i="25"/>
  <c r="E324" i="25"/>
  <c r="F324" i="25"/>
  <c r="J324" i="25"/>
  <c r="K324" i="25"/>
  <c r="E325" i="25"/>
  <c r="F325" i="25"/>
  <c r="J325" i="25"/>
  <c r="K325" i="25"/>
  <c r="E326" i="25"/>
  <c r="F326" i="25"/>
  <c r="J326" i="25"/>
  <c r="K326" i="25"/>
  <c r="E327" i="25"/>
  <c r="F327" i="25"/>
  <c r="J327" i="25"/>
  <c r="K327" i="25"/>
  <c r="E328" i="25"/>
  <c r="F328" i="25"/>
  <c r="J328" i="25"/>
  <c r="K328" i="25"/>
  <c r="E329" i="25"/>
  <c r="F329" i="25"/>
  <c r="J329" i="25"/>
  <c r="K329" i="25"/>
  <c r="E330" i="25"/>
  <c r="F330" i="25"/>
  <c r="K330" i="25"/>
  <c r="E331" i="25"/>
  <c r="F331" i="25"/>
  <c r="L331" i="25"/>
  <c r="E332" i="25"/>
  <c r="F332" i="25"/>
  <c r="J332" i="25"/>
  <c r="K332" i="25"/>
  <c r="E333" i="25"/>
  <c r="F333" i="25"/>
  <c r="J333" i="25"/>
  <c r="K333" i="25"/>
  <c r="E334" i="25"/>
  <c r="F334" i="25"/>
  <c r="K334" i="25"/>
  <c r="E335" i="25"/>
  <c r="F335" i="25"/>
  <c r="J335" i="25"/>
  <c r="K335" i="25"/>
  <c r="E336" i="25"/>
  <c r="F336" i="25"/>
  <c r="J336" i="25"/>
  <c r="K336" i="25"/>
  <c r="E337" i="25"/>
  <c r="F337" i="25"/>
  <c r="J337" i="25"/>
  <c r="K337" i="25"/>
  <c r="E338" i="25"/>
  <c r="F338" i="25"/>
  <c r="J338" i="25"/>
  <c r="K338" i="25"/>
  <c r="E339" i="25"/>
  <c r="F339" i="25"/>
  <c r="K339" i="25"/>
  <c r="E340" i="25"/>
  <c r="F340" i="25"/>
  <c r="J340" i="25"/>
  <c r="K340" i="25"/>
  <c r="E341" i="25"/>
  <c r="F341" i="25"/>
  <c r="J341" i="25"/>
  <c r="K341" i="25"/>
  <c r="E342" i="25"/>
  <c r="F342" i="25"/>
  <c r="J342" i="25"/>
  <c r="K342" i="25"/>
  <c r="E343" i="25"/>
  <c r="F343" i="25"/>
  <c r="J343" i="25"/>
  <c r="K343" i="25"/>
  <c r="E344" i="25"/>
  <c r="F344" i="25"/>
  <c r="L344" i="25"/>
  <c r="E345" i="25"/>
  <c r="F345" i="25"/>
  <c r="J345" i="25"/>
  <c r="K345" i="25"/>
  <c r="E346" i="25"/>
  <c r="F346" i="25"/>
  <c r="J346" i="25"/>
  <c r="K346" i="25"/>
  <c r="E347" i="25"/>
  <c r="F347" i="25"/>
  <c r="J347" i="25"/>
  <c r="K347" i="25"/>
  <c r="E348" i="25"/>
  <c r="F348" i="25"/>
  <c r="K348" i="25"/>
  <c r="E349" i="25"/>
  <c r="F349" i="25"/>
  <c r="J349" i="25"/>
  <c r="K349" i="25"/>
  <c r="E350" i="25"/>
  <c r="F350" i="25"/>
  <c r="J350" i="25"/>
  <c r="K350" i="25"/>
  <c r="E351" i="25"/>
  <c r="F351" i="25"/>
  <c r="L351" i="25"/>
  <c r="E352" i="25"/>
  <c r="F352" i="25"/>
  <c r="J352" i="25"/>
  <c r="K352" i="25"/>
  <c r="E353" i="25"/>
  <c r="F353" i="25"/>
  <c r="J353" i="25"/>
  <c r="K353" i="25"/>
  <c r="E354" i="25"/>
  <c r="F354" i="25"/>
  <c r="J354" i="25"/>
  <c r="K354" i="25"/>
  <c r="E355" i="25"/>
  <c r="F355" i="25"/>
  <c r="K355" i="25"/>
  <c r="E356" i="25"/>
  <c r="F356" i="25"/>
  <c r="J356" i="25"/>
  <c r="K356" i="25"/>
  <c r="E357" i="25"/>
  <c r="F357" i="25"/>
  <c r="K357" i="25"/>
  <c r="E358" i="25"/>
  <c r="F358" i="25"/>
  <c r="J358" i="25"/>
  <c r="K358" i="25"/>
  <c r="E359" i="25"/>
  <c r="F359" i="25"/>
  <c r="J359" i="25"/>
  <c r="K359" i="25"/>
  <c r="E360" i="25"/>
  <c r="F360" i="25"/>
  <c r="K360" i="25"/>
  <c r="E361" i="25"/>
  <c r="F361" i="25"/>
  <c r="J361" i="25"/>
  <c r="K361" i="25"/>
  <c r="S30" i="16"/>
  <c r="S86" i="16" s="1"/>
  <c r="H268" i="25" s="1"/>
  <c r="L268" i="25" s="1"/>
  <c r="A30" i="16"/>
  <c r="A87" i="16" s="1"/>
  <c r="H95" i="25" s="1"/>
  <c r="M30" i="16"/>
  <c r="M87" i="16" s="1"/>
  <c r="H211" i="25" s="1"/>
  <c r="L211" i="25" s="1"/>
  <c r="Y30" i="16"/>
  <c r="Y86" i="16" s="1"/>
  <c r="H326" i="25" s="1"/>
  <c r="L326" i="25" s="1"/>
  <c r="G31" i="16"/>
  <c r="G88" i="16" s="1"/>
  <c r="H154" i="25" s="1"/>
  <c r="S31" i="16"/>
  <c r="S90" i="16" s="1"/>
  <c r="H272" i="25" s="1"/>
  <c r="S59" i="16"/>
  <c r="S118" i="16" s="1"/>
  <c r="H300" i="25" s="1"/>
  <c r="H101" i="16"/>
  <c r="I167" i="25" s="1"/>
  <c r="N88" i="16"/>
  <c r="I212" i="25" s="1"/>
  <c r="Z82" i="16"/>
  <c r="I322" i="25" s="1"/>
  <c r="Y21" i="16"/>
  <c r="Z120" i="16"/>
  <c r="I360" i="25" s="1"/>
  <c r="N85" i="16"/>
  <c r="I209" i="25" s="1"/>
  <c r="B86" i="16"/>
  <c r="I94" i="25" s="1"/>
  <c r="N87" i="16"/>
  <c r="I211" i="25" s="1"/>
  <c r="Z84" i="16"/>
  <c r="I324" i="25" s="1"/>
  <c r="Y29" i="16"/>
  <c r="Y84" i="16" s="1"/>
  <c r="H324" i="25" s="1"/>
  <c r="T119" i="16"/>
  <c r="I301" i="25" s="1"/>
  <c r="T118" i="16"/>
  <c r="I300" i="25" s="1"/>
  <c r="B119" i="16"/>
  <c r="I127" i="25" s="1"/>
  <c r="N90" i="16"/>
  <c r="I214" i="25" s="1"/>
  <c r="T83" i="16"/>
  <c r="I265" i="25" s="1"/>
  <c r="I97" i="25"/>
  <c r="T82" i="16"/>
  <c r="I264" i="25" s="1"/>
  <c r="G21" i="16"/>
  <c r="H90" i="16"/>
  <c r="I156" i="25" s="1"/>
  <c r="H88" i="16"/>
  <c r="I154" i="25" s="1"/>
  <c r="Z100" i="16"/>
  <c r="I340" i="25" s="1"/>
  <c r="Z99" i="16"/>
  <c r="I339" i="25" s="1"/>
  <c r="Z90" i="16"/>
  <c r="I330" i="25" s="1"/>
  <c r="Z88" i="16"/>
  <c r="I328" i="25" s="1"/>
  <c r="N118" i="16"/>
  <c r="I242" i="25" s="1"/>
  <c r="S44" i="16"/>
  <c r="T85" i="16"/>
  <c r="I267" i="25" s="1"/>
  <c r="M62" i="16"/>
  <c r="S51" i="16"/>
  <c r="M44" i="16"/>
  <c r="T89" i="16"/>
  <c r="I271" i="25" s="1"/>
  <c r="B72" i="16"/>
  <c r="I80" i="25" s="1"/>
  <c r="N100" i="16"/>
  <c r="I224" i="25" s="1"/>
  <c r="N99" i="16"/>
  <c r="I223" i="25" s="1"/>
  <c r="N120" i="16"/>
  <c r="I244" i="25" s="1"/>
  <c r="Y33" i="16"/>
  <c r="Y51" i="16"/>
  <c r="B73" i="16"/>
  <c r="I81" i="25" s="1"/>
  <c r="B74" i="16"/>
  <c r="I82" i="25" s="1"/>
  <c r="B85" i="16"/>
  <c r="I93" i="25" s="1"/>
  <c r="Z119" i="16"/>
  <c r="I359" i="25" s="1"/>
  <c r="Z118" i="16"/>
  <c r="I358" i="25" s="1"/>
  <c r="A51" i="16"/>
  <c r="A21" i="16"/>
  <c r="S62" i="16"/>
  <c r="A44" i="16"/>
  <c r="G33" i="16"/>
  <c r="S33" i="16"/>
  <c r="S21" i="16"/>
  <c r="M51" i="16"/>
  <c r="B102" i="16"/>
  <c r="I110" i="25" s="1"/>
  <c r="A88" i="16"/>
  <c r="H96" i="25" s="1"/>
  <c r="S85" i="16"/>
  <c r="H267" i="25" s="1"/>
  <c r="L267" i="25" s="1"/>
  <c r="A89" i="16"/>
  <c r="H97" i="25" s="1"/>
  <c r="L97" i="25" s="1"/>
  <c r="T88" i="16" l="1"/>
  <c r="I270" i="25" s="1"/>
  <c r="Z101" i="16"/>
  <c r="I341" i="25" s="1"/>
  <c r="Z102" i="16"/>
  <c r="I342" i="25" s="1"/>
  <c r="L72" i="25"/>
  <c r="Z86" i="16"/>
  <c r="I326" i="25" s="1"/>
  <c r="L84" i="25"/>
  <c r="L174" i="25"/>
  <c r="L306" i="25"/>
  <c r="L130" i="25"/>
  <c r="G62" i="16"/>
  <c r="G44" i="16"/>
  <c r="A62" i="16"/>
  <c r="T103" i="16"/>
  <c r="I285" i="25" s="1"/>
  <c r="T86" i="16"/>
  <c r="I268" i="25" s="1"/>
  <c r="Z87" i="16"/>
  <c r="I327" i="25" s="1"/>
  <c r="B103" i="16"/>
  <c r="I111" i="25" s="1"/>
  <c r="H73" i="16"/>
  <c r="I139" i="25" s="1"/>
  <c r="T72" i="16"/>
  <c r="I254" i="25" s="1"/>
  <c r="B118" i="16"/>
  <c r="I126" i="25" s="1"/>
  <c r="N102" i="16"/>
  <c r="I226" i="25" s="1"/>
  <c r="T102" i="16"/>
  <c r="I284" i="25" s="1"/>
  <c r="N101" i="16"/>
  <c r="I225" i="25" s="1"/>
  <c r="H102" i="16"/>
  <c r="I168" i="25" s="1"/>
  <c r="L355" i="25"/>
  <c r="L287" i="25"/>
  <c r="L217" i="25"/>
  <c r="L349" i="25"/>
  <c r="L135" i="25"/>
  <c r="L96" i="25"/>
  <c r="L300" i="25"/>
  <c r="L200" i="25"/>
  <c r="L188" i="25"/>
  <c r="L120" i="25"/>
  <c r="L304" i="25"/>
  <c r="L246" i="25"/>
  <c r="B98" i="16"/>
  <c r="I106" i="25" s="1"/>
  <c r="N72" i="16"/>
  <c r="I196" i="25" s="1"/>
  <c r="N74" i="16"/>
  <c r="I198" i="25" s="1"/>
  <c r="L272" i="25"/>
  <c r="L205" i="25"/>
  <c r="L324" i="25"/>
  <c r="L95" i="25"/>
  <c r="L208" i="25"/>
  <c r="L144" i="25"/>
  <c r="L263" i="25"/>
  <c r="L221" i="25"/>
  <c r="L98" i="25"/>
  <c r="L292" i="25"/>
  <c r="L241" i="25"/>
  <c r="L76" i="25"/>
  <c r="L187" i="25"/>
  <c r="L173" i="25"/>
  <c r="L134" i="25"/>
  <c r="T109" i="16"/>
  <c r="I291" i="25" s="1"/>
  <c r="M33" i="16"/>
  <c r="M21" i="16"/>
  <c r="T69" i="16"/>
  <c r="I251" i="25" s="1"/>
  <c r="A95" i="16"/>
  <c r="H103" i="25" s="1"/>
  <c r="L103" i="25" s="1"/>
  <c r="T78" i="16"/>
  <c r="I260" i="25" s="1"/>
  <c r="G73" i="25"/>
  <c r="A73" i="25" s="1"/>
  <c r="H108" i="16"/>
  <c r="I174" i="25" s="1"/>
  <c r="G72" i="25"/>
  <c r="A72" i="25" s="1"/>
  <c r="F52" i="25"/>
  <c r="F49" i="25"/>
  <c r="F37" i="25"/>
  <c r="F33" i="25"/>
  <c r="F29" i="25"/>
  <c r="F25" i="25"/>
  <c r="F13" i="25"/>
  <c r="F10" i="25"/>
  <c r="F59" i="25"/>
  <c r="F46" i="25"/>
  <c r="F43" i="25"/>
  <c r="F23" i="25"/>
  <c r="F20" i="25"/>
  <c r="F8" i="25"/>
  <c r="F4" i="25"/>
  <c r="F56" i="25"/>
  <c r="F53" i="25"/>
  <c r="F40" i="25"/>
  <c r="F38" i="25"/>
  <c r="F34" i="25"/>
  <c r="F30" i="25"/>
  <c r="F26" i="25"/>
  <c r="F17" i="25"/>
  <c r="F14" i="25"/>
  <c r="F69" i="25"/>
  <c r="F65" i="25"/>
  <c r="F62" i="25"/>
  <c r="F50" i="25"/>
  <c r="F47" i="25"/>
  <c r="F11" i="25"/>
  <c r="F9" i="25"/>
  <c r="A9" i="25" s="1"/>
  <c r="F5" i="25"/>
  <c r="F48" i="25"/>
  <c r="F45" i="25"/>
  <c r="F36" i="25"/>
  <c r="F32" i="25"/>
  <c r="F28" i="25"/>
  <c r="F24" i="25"/>
  <c r="L236" i="25"/>
  <c r="L154" i="25"/>
  <c r="L294" i="25"/>
  <c r="L230" i="25"/>
  <c r="L160" i="25"/>
  <c r="L166" i="25"/>
  <c r="L152" i="25"/>
  <c r="L346" i="25"/>
  <c r="L314" i="25"/>
  <c r="L334" i="25"/>
  <c r="L259" i="25"/>
  <c r="L191" i="25"/>
  <c r="L113" i="25"/>
  <c r="L354" i="25"/>
  <c r="L117" i="25"/>
  <c r="L320" i="25"/>
  <c r="L252" i="25"/>
  <c r="L181" i="25"/>
  <c r="L100" i="25"/>
  <c r="L88" i="25"/>
  <c r="L124" i="25"/>
  <c r="L335" i="25"/>
  <c r="L194" i="25"/>
  <c r="L248" i="25"/>
  <c r="L178" i="25"/>
  <c r="L77" i="25"/>
  <c r="N94" i="16"/>
  <c r="I218" i="25" s="1"/>
  <c r="T112" i="16"/>
  <c r="I294" i="25" s="1"/>
  <c r="T113" i="16"/>
  <c r="I295" i="25" s="1"/>
  <c r="H71" i="16"/>
  <c r="I137" i="25" s="1"/>
  <c r="T76" i="16"/>
  <c r="I258" i="25" s="1"/>
  <c r="T67" i="16"/>
  <c r="I249" i="25" s="1"/>
  <c r="A96" i="16"/>
  <c r="H104" i="25" s="1"/>
  <c r="L104" i="25" s="1"/>
  <c r="T68" i="16"/>
  <c r="I250" i="25" s="1"/>
  <c r="N70" i="16"/>
  <c r="I194" i="25" s="1"/>
  <c r="N69" i="16"/>
  <c r="I193" i="25" s="1"/>
  <c r="B97" i="16"/>
  <c r="I105" i="25" s="1"/>
  <c r="B95" i="16"/>
  <c r="I103" i="25" s="1"/>
  <c r="H69" i="16"/>
  <c r="I135" i="25" s="1"/>
  <c r="Z117" i="16"/>
  <c r="I357" i="25" s="1"/>
  <c r="B69" i="16"/>
  <c r="I77" i="25" s="1"/>
  <c r="N81" i="16"/>
  <c r="I205" i="25" s="1"/>
  <c r="H114" i="16"/>
  <c r="I180" i="25" s="1"/>
  <c r="T98" i="16"/>
  <c r="I280" i="25" s="1"/>
  <c r="H100" i="16"/>
  <c r="I166" i="25" s="1"/>
  <c r="H118" i="16"/>
  <c r="I184" i="25" s="1"/>
  <c r="H119" i="16"/>
  <c r="I185" i="25" s="1"/>
  <c r="T100" i="16"/>
  <c r="I282" i="25" s="1"/>
  <c r="B82" i="16"/>
  <c r="I90" i="25" s="1"/>
  <c r="B83" i="16"/>
  <c r="I91" i="25" s="1"/>
  <c r="H83" i="16"/>
  <c r="I149" i="25" s="1"/>
  <c r="H120" i="16"/>
  <c r="I186" i="25" s="1"/>
  <c r="B90" i="16"/>
  <c r="I98" i="25" s="1"/>
  <c r="H86" i="16"/>
  <c r="I152" i="25" s="1"/>
  <c r="T73" i="16"/>
  <c r="I255" i="25" s="1"/>
  <c r="H84" i="16"/>
  <c r="I150" i="25" s="1"/>
  <c r="B88" i="16"/>
  <c r="I96" i="25" s="1"/>
  <c r="H99" i="16"/>
  <c r="I165" i="25" s="1"/>
  <c r="B84" i="16"/>
  <c r="I92" i="25" s="1"/>
  <c r="H85" i="16"/>
  <c r="I151" i="25" s="1"/>
  <c r="B68" i="16"/>
  <c r="I76" i="25" s="1"/>
  <c r="B105" i="16"/>
  <c r="I113" i="25" s="1"/>
  <c r="G120" i="25"/>
  <c r="Z108" i="16"/>
  <c r="I348" i="25" s="1"/>
  <c r="T97" i="16"/>
  <c r="I279" i="25" s="1"/>
  <c r="T117" i="16"/>
  <c r="I299" i="25" s="1"/>
  <c r="T115" i="16"/>
  <c r="I297" i="25" s="1"/>
  <c r="Z71" i="16"/>
  <c r="I311" i="25" s="1"/>
  <c r="H116" i="16"/>
  <c r="I182" i="25" s="1"/>
  <c r="G114" i="25"/>
  <c r="Z78" i="16"/>
  <c r="I318" i="25" s="1"/>
  <c r="G129" i="25"/>
  <c r="Z94" i="16"/>
  <c r="I334" i="25" s="1"/>
  <c r="G124" i="25"/>
  <c r="H115" i="16"/>
  <c r="I181" i="25" s="1"/>
  <c r="G112" i="25"/>
  <c r="A112" i="25" s="1"/>
  <c r="Z96" i="16"/>
  <c r="I336" i="25" s="1"/>
  <c r="N110" i="16"/>
  <c r="I234" i="25" s="1"/>
  <c r="Z93" i="16"/>
  <c r="I333" i="25" s="1"/>
  <c r="B106" i="16"/>
  <c r="I114" i="25" s="1"/>
  <c r="N109" i="16"/>
  <c r="I233" i="25" s="1"/>
  <c r="N79" i="16"/>
  <c r="I203" i="25" s="1"/>
  <c r="T108" i="16"/>
  <c r="I290" i="25" s="1"/>
  <c r="N84" i="16"/>
  <c r="I208" i="25" s="1"/>
  <c r="N83" i="16"/>
  <c r="I207" i="25" s="1"/>
  <c r="A19" i="16"/>
  <c r="A74" i="16" s="1"/>
  <c r="H82" i="25" s="1"/>
  <c r="L82" i="25" s="1"/>
  <c r="Y72" i="16"/>
  <c r="H312" i="25" s="1"/>
  <c r="L312" i="25" s="1"/>
  <c r="M19" i="16"/>
  <c r="M73" i="16" s="1"/>
  <c r="H197" i="25" s="1"/>
  <c r="L197" i="25" s="1"/>
  <c r="Z72" i="16"/>
  <c r="I312" i="25" s="1"/>
  <c r="Z74" i="16"/>
  <c r="I314" i="25" s="1"/>
  <c r="S19" i="16"/>
  <c r="S74" i="16" s="1"/>
  <c r="H256" i="25" s="1"/>
  <c r="L256" i="25" s="1"/>
  <c r="Y73" i="16"/>
  <c r="H313" i="25" s="1"/>
  <c r="L313" i="25" s="1"/>
  <c r="H74" i="16"/>
  <c r="I140" i="25" s="1"/>
  <c r="G19" i="16"/>
  <c r="G73" i="16" s="1"/>
  <c r="H139" i="25" s="1"/>
  <c r="L139" i="25" s="1"/>
  <c r="G115" i="25"/>
  <c r="G123" i="25"/>
  <c r="G126" i="25"/>
  <c r="G121" i="25"/>
  <c r="G109" i="25"/>
  <c r="G93" i="25"/>
  <c r="G110" i="25"/>
  <c r="G118" i="25"/>
  <c r="G113" i="25"/>
  <c r="G116" i="25"/>
  <c r="G119" i="25"/>
  <c r="A119" i="25" s="1"/>
  <c r="G98" i="25"/>
  <c r="G85" i="25"/>
  <c r="G107" i="25"/>
  <c r="G102" i="25"/>
  <c r="G108" i="25"/>
  <c r="G111" i="25"/>
  <c r="G95" i="25"/>
  <c r="G90" i="25"/>
  <c r="A90" i="25" s="1"/>
  <c r="G80" i="25"/>
  <c r="G99" i="25"/>
  <c r="A99" i="25" s="1"/>
  <c r="G94" i="25"/>
  <c r="G105" i="25"/>
  <c r="G100" i="25"/>
  <c r="G87" i="25"/>
  <c r="G77" i="25"/>
  <c r="G9" i="16"/>
  <c r="G164" i="25" s="1"/>
  <c r="G91" i="25"/>
  <c r="G86" i="25"/>
  <c r="G97" i="25"/>
  <c r="A97" i="25" s="1"/>
  <c r="G92" i="25"/>
  <c r="G82" i="25"/>
  <c r="G122" i="25"/>
  <c r="G78" i="25"/>
  <c r="G81" i="25"/>
  <c r="G89" i="25"/>
  <c r="G84" i="25"/>
  <c r="G74" i="25"/>
  <c r="G117" i="25"/>
  <c r="G104" i="25"/>
  <c r="G96" i="25"/>
  <c r="G128" i="25"/>
  <c r="G76" i="25"/>
  <c r="G79" i="25"/>
  <c r="M83" i="16"/>
  <c r="H207" i="25" s="1"/>
  <c r="L207" i="25" s="1"/>
  <c r="M82" i="16"/>
  <c r="H206" i="25" s="1"/>
  <c r="L206" i="25" s="1"/>
  <c r="A29" i="16"/>
  <c r="A82" i="16" s="1"/>
  <c r="H90" i="25" s="1"/>
  <c r="L90" i="25" s="1"/>
  <c r="Y31" i="16"/>
  <c r="Y88" i="16" s="1"/>
  <c r="H328" i="25" s="1"/>
  <c r="L328" i="25" s="1"/>
  <c r="G29" i="16"/>
  <c r="G82" i="16" s="1"/>
  <c r="H148" i="25" s="1"/>
  <c r="L148" i="25" s="1"/>
  <c r="M31" i="16"/>
  <c r="M89" i="16" s="1"/>
  <c r="H213" i="25" s="1"/>
  <c r="L213" i="25" s="1"/>
  <c r="M41" i="16"/>
  <c r="M98" i="16" s="1"/>
  <c r="H222" i="25" s="1"/>
  <c r="L222" i="25" s="1"/>
  <c r="Z81" i="16"/>
  <c r="I321" i="25" s="1"/>
  <c r="Z79" i="16"/>
  <c r="I319" i="25" s="1"/>
  <c r="A60" i="16"/>
  <c r="A121" i="16" s="1"/>
  <c r="H129" i="25" s="1"/>
  <c r="L129" i="25" s="1"/>
  <c r="S60" i="16"/>
  <c r="S121" i="16" s="1"/>
  <c r="H303" i="25" s="1"/>
  <c r="L303" i="25" s="1"/>
  <c r="Y60" i="16"/>
  <c r="Y121" i="16" s="1"/>
  <c r="H361" i="25" s="1"/>
  <c r="L361" i="25" s="1"/>
  <c r="M60" i="16"/>
  <c r="M121" i="16" s="1"/>
  <c r="H245" i="25" s="1"/>
  <c r="L245" i="25" s="1"/>
  <c r="M90" i="16"/>
  <c r="H214" i="25" s="1"/>
  <c r="L214" i="25" s="1"/>
  <c r="S88" i="16"/>
  <c r="H270" i="25" s="1"/>
  <c r="L270" i="25" s="1"/>
  <c r="S41" i="16"/>
  <c r="S100" i="16" s="1"/>
  <c r="H282" i="25" s="1"/>
  <c r="L282" i="25" s="1"/>
  <c r="S72" i="16"/>
  <c r="H254" i="25" s="1"/>
  <c r="L254" i="25" s="1"/>
  <c r="M77" i="16"/>
  <c r="H201" i="25" s="1"/>
  <c r="L201" i="25" s="1"/>
  <c r="A71" i="16"/>
  <c r="H79" i="25" s="1"/>
  <c r="L79" i="25" s="1"/>
  <c r="A70" i="16"/>
  <c r="H78" i="25" s="1"/>
  <c r="L78" i="25" s="1"/>
  <c r="A81" i="16"/>
  <c r="H89" i="25" s="1"/>
  <c r="L89" i="25" s="1"/>
  <c r="A94" i="16"/>
  <c r="H102" i="25" s="1"/>
  <c r="L102" i="25" s="1"/>
  <c r="A93" i="16"/>
  <c r="H101" i="25" s="1"/>
  <c r="L101" i="25" s="1"/>
  <c r="T81" i="16"/>
  <c r="I263" i="25" s="1"/>
  <c r="T80" i="16"/>
  <c r="I262" i="25" s="1"/>
  <c r="B108" i="16"/>
  <c r="I116" i="25" s="1"/>
  <c r="A79" i="16"/>
  <c r="H87" i="25" s="1"/>
  <c r="L87" i="25" s="1"/>
  <c r="B110" i="16"/>
  <c r="I118" i="25" s="1"/>
  <c r="T95" i="16"/>
  <c r="I277" i="25" s="1"/>
  <c r="B70" i="16"/>
  <c r="I78" i="25" s="1"/>
  <c r="M95" i="16"/>
  <c r="H219" i="25" s="1"/>
  <c r="L219" i="25" s="1"/>
  <c r="T94" i="16"/>
  <c r="I276" i="25" s="1"/>
  <c r="T93" i="16"/>
  <c r="I275" i="25" s="1"/>
  <c r="Z112" i="16"/>
  <c r="I352" i="25" s="1"/>
  <c r="Z113" i="16"/>
  <c r="I353" i="25" s="1"/>
  <c r="M78" i="16"/>
  <c r="H202" i="25" s="1"/>
  <c r="L202" i="25" s="1"/>
  <c r="B114" i="16"/>
  <c r="I122" i="25" s="1"/>
  <c r="S114" i="16"/>
  <c r="H296" i="25" s="1"/>
  <c r="L296" i="25" s="1"/>
  <c r="G3" i="25"/>
  <c r="A3" i="25" s="1"/>
  <c r="G36" i="25"/>
  <c r="G44" i="25"/>
  <c r="A44" i="25" s="1"/>
  <c r="G18" i="25"/>
  <c r="A18" i="25" s="1"/>
  <c r="G20" i="25"/>
  <c r="A20" i="25" s="1"/>
  <c r="G24" i="25"/>
  <c r="G33" i="25"/>
  <c r="G54" i="25"/>
  <c r="A54" i="25" s="1"/>
  <c r="G31" i="25"/>
  <c r="A31" i="25" s="1"/>
  <c r="G46" i="25"/>
  <c r="G55" i="25"/>
  <c r="A55" i="25" s="1"/>
  <c r="G61" i="25"/>
  <c r="A61" i="25" s="1"/>
  <c r="G43" i="25"/>
  <c r="G2" i="25"/>
  <c r="A2" i="25" s="1"/>
  <c r="G52" i="25"/>
  <c r="G56" i="25"/>
  <c r="G60" i="25"/>
  <c r="A60" i="25" s="1"/>
  <c r="G39" i="25"/>
  <c r="A39" i="25" s="1"/>
  <c r="G48" i="25"/>
  <c r="G17" i="25"/>
  <c r="G57" i="25"/>
  <c r="A57" i="25" s="1"/>
  <c r="G11" i="25"/>
  <c r="G13" i="25"/>
  <c r="G47" i="25"/>
  <c r="G58" i="25"/>
  <c r="A58" i="25" s="1"/>
  <c r="G66" i="25"/>
  <c r="A66" i="25" s="1"/>
  <c r="G51" i="25"/>
  <c r="A51" i="25" s="1"/>
  <c r="G32" i="25"/>
  <c r="A32" i="25" s="1"/>
  <c r="G53" i="25"/>
  <c r="G59" i="25"/>
  <c r="A59" i="25" s="1"/>
  <c r="G4" i="25"/>
  <c r="G5" i="25"/>
  <c r="G40" i="25"/>
  <c r="G19" i="25"/>
  <c r="A19" i="25" s="1"/>
  <c r="G45" i="25"/>
  <c r="G14" i="25"/>
  <c r="G42" i="25"/>
  <c r="A42" i="25" s="1"/>
  <c r="G63" i="25"/>
  <c r="A63" i="25" s="1"/>
  <c r="G10" i="25"/>
  <c r="G16" i="25"/>
  <c r="A16" i="25" s="1"/>
  <c r="A84" i="25"/>
  <c r="S108" i="16"/>
  <c r="H290" i="25" s="1"/>
  <c r="L290" i="25" s="1"/>
  <c r="Y71" i="16"/>
  <c r="H311" i="25" s="1"/>
  <c r="L311" i="25" s="1"/>
  <c r="M96" i="16"/>
  <c r="H220" i="25" s="1"/>
  <c r="L220" i="25" s="1"/>
  <c r="H81" i="16"/>
  <c r="I147" i="25" s="1"/>
  <c r="N112" i="16"/>
  <c r="I236" i="25" s="1"/>
  <c r="B112" i="16"/>
  <c r="I120" i="25" s="1"/>
  <c r="T107" i="16"/>
  <c r="I289" i="25" s="1"/>
  <c r="B93" i="16"/>
  <c r="I101" i="25" s="1"/>
  <c r="T106" i="16"/>
  <c r="I288" i="25" s="1"/>
  <c r="Z77" i="16"/>
  <c r="I317" i="25" s="1"/>
  <c r="N113" i="16"/>
  <c r="I237" i="25" s="1"/>
  <c r="H67" i="16"/>
  <c r="I133" i="25" s="1"/>
  <c r="H66" i="16"/>
  <c r="I132" i="25" s="1"/>
  <c r="S113" i="16"/>
  <c r="H295" i="25" s="1"/>
  <c r="L295" i="25" s="1"/>
  <c r="Y68" i="16"/>
  <c r="H308" i="25" s="1"/>
  <c r="L308" i="25" s="1"/>
  <c r="Y67" i="16"/>
  <c r="H307" i="25" s="1"/>
  <c r="L307" i="25" s="1"/>
  <c r="S96" i="16"/>
  <c r="H278" i="25" s="1"/>
  <c r="L278" i="25" s="1"/>
  <c r="S97" i="16"/>
  <c r="H279" i="25" s="1"/>
  <c r="L279" i="25" s="1"/>
  <c r="S79" i="16"/>
  <c r="H261" i="25" s="1"/>
  <c r="L261" i="25" s="1"/>
  <c r="M79" i="16"/>
  <c r="H203" i="25" s="1"/>
  <c r="L203" i="25" s="1"/>
  <c r="M80" i="16"/>
  <c r="H204" i="25" s="1"/>
  <c r="L204" i="25" s="1"/>
  <c r="G116" i="16"/>
  <c r="H182" i="25" s="1"/>
  <c r="L182" i="25" s="1"/>
  <c r="G117" i="16"/>
  <c r="H183" i="25" s="1"/>
  <c r="L183" i="25" s="1"/>
  <c r="H105" i="16"/>
  <c r="I171" i="25" s="1"/>
  <c r="H107" i="16"/>
  <c r="I173" i="25" s="1"/>
  <c r="G70" i="16"/>
  <c r="H136" i="25" s="1"/>
  <c r="L136" i="25" s="1"/>
  <c r="S109" i="16"/>
  <c r="H291" i="25" s="1"/>
  <c r="L291" i="25" s="1"/>
  <c r="Z69" i="16"/>
  <c r="I309" i="25" s="1"/>
  <c r="H80" i="16"/>
  <c r="I146" i="25" s="1"/>
  <c r="N116" i="16"/>
  <c r="I240" i="25" s="1"/>
  <c r="M116" i="16"/>
  <c r="H240" i="25" s="1"/>
  <c r="L240" i="25" s="1"/>
  <c r="N115" i="16"/>
  <c r="I239" i="25" s="1"/>
  <c r="Z116" i="16"/>
  <c r="I356" i="25" s="1"/>
  <c r="A114" i="16"/>
  <c r="H122" i="25" s="1"/>
  <c r="L122" i="25" s="1"/>
  <c r="B76" i="16"/>
  <c r="I84" i="25" s="1"/>
  <c r="H94" i="16"/>
  <c r="I160" i="25" s="1"/>
  <c r="B77" i="16"/>
  <c r="I85" i="25" s="1"/>
  <c r="N106" i="16"/>
  <c r="I230" i="25" s="1"/>
  <c r="Z67" i="16"/>
  <c r="I307" i="25" s="1"/>
  <c r="Y92" i="16"/>
  <c r="H332" i="25" s="1"/>
  <c r="L332" i="25" s="1"/>
  <c r="Z68" i="16"/>
  <c r="I308" i="25" s="1"/>
  <c r="Y93" i="16"/>
  <c r="H333" i="25" s="1"/>
  <c r="L333" i="25" s="1"/>
  <c r="H92" i="16"/>
  <c r="I158" i="25" s="1"/>
  <c r="N105" i="16"/>
  <c r="I229" i="25" s="1"/>
  <c r="S115" i="16"/>
  <c r="H297" i="25" s="1"/>
  <c r="L297" i="25" s="1"/>
  <c r="S117" i="16"/>
  <c r="H299" i="25" s="1"/>
  <c r="L299" i="25" s="1"/>
  <c r="S116" i="16"/>
  <c r="H298" i="25" s="1"/>
  <c r="L298" i="25" s="1"/>
  <c r="N95" i="16"/>
  <c r="I219" i="25" s="1"/>
  <c r="T70" i="16"/>
  <c r="I252" i="25" s="1"/>
  <c r="Z109" i="16"/>
  <c r="I349" i="25" s="1"/>
  <c r="N96" i="16"/>
  <c r="I220" i="25" s="1"/>
  <c r="H113" i="16"/>
  <c r="I179" i="25" s="1"/>
  <c r="Z107" i="16"/>
  <c r="I347" i="25" s="1"/>
  <c r="N78" i="16"/>
  <c r="I202" i="25" s="1"/>
  <c r="Y112" i="16"/>
  <c r="H352" i="25" s="1"/>
  <c r="L352" i="25" s="1"/>
  <c r="N66" i="16"/>
  <c r="I190" i="25" s="1"/>
  <c r="Y113" i="16"/>
  <c r="H353" i="25" s="1"/>
  <c r="L353" i="25" s="1"/>
  <c r="B94" i="16"/>
  <c r="I102" i="25" s="1"/>
  <c r="N77" i="16"/>
  <c r="I201" i="25" s="1"/>
  <c r="N67" i="16"/>
  <c r="I191" i="25" s="1"/>
  <c r="N92" i="16"/>
  <c r="I216" i="25" s="1"/>
  <c r="A78" i="16"/>
  <c r="H86" i="25" s="1"/>
  <c r="L86" i="25" s="1"/>
  <c r="Z106" i="16"/>
  <c r="I346" i="25" s="1"/>
  <c r="A77" i="16"/>
  <c r="H85" i="25" s="1"/>
  <c r="L85" i="25" s="1"/>
  <c r="A85" i="25" s="1"/>
  <c r="G92" i="16"/>
  <c r="H158" i="25" s="1"/>
  <c r="L158" i="25" s="1"/>
  <c r="G50" i="25"/>
  <c r="G27" i="25"/>
  <c r="A27" i="25" s="1"/>
  <c r="G64" i="25"/>
  <c r="A64" i="25" s="1"/>
  <c r="G38" i="25"/>
  <c r="G7" i="25"/>
  <c r="A7" i="25" s="1"/>
  <c r="G37" i="25"/>
  <c r="G68" i="25"/>
  <c r="A68" i="25" s="1"/>
  <c r="G41" i="25"/>
  <c r="A41" i="25" s="1"/>
  <c r="G67" i="25"/>
  <c r="A67" i="25" s="1"/>
  <c r="G30" i="25"/>
  <c r="G62" i="25"/>
  <c r="G34" i="25"/>
  <c r="G65" i="25"/>
  <c r="G26" i="25"/>
  <c r="G70" i="25"/>
  <c r="A70" i="25" s="1"/>
  <c r="G15" i="25"/>
  <c r="A15" i="25" s="1"/>
  <c r="G101" i="25"/>
  <c r="G106" i="25"/>
  <c r="G103" i="25"/>
  <c r="G88" i="25"/>
  <c r="G69" i="25"/>
  <c r="A69" i="25" s="1"/>
  <c r="G35" i="25"/>
  <c r="A35" i="25" s="1"/>
  <c r="G28" i="25"/>
  <c r="G21" i="25"/>
  <c r="A21" i="25" s="1"/>
  <c r="G25" i="25"/>
  <c r="G12" i="25"/>
  <c r="A12" i="25" s="1"/>
  <c r="G8" i="25"/>
  <c r="G125" i="25"/>
  <c r="G83" i="25"/>
  <c r="A83" i="25" s="1"/>
  <c r="G29" i="25"/>
  <c r="G71" i="25"/>
  <c r="A71" i="25" s="1"/>
  <c r="G49" i="25"/>
  <c r="G6" i="25"/>
  <c r="A6" i="25" s="1"/>
  <c r="G22" i="25"/>
  <c r="A22" i="25" s="1"/>
  <c r="G23" i="25"/>
  <c r="A23" i="25" s="1"/>
  <c r="G75" i="25"/>
  <c r="H96" i="16"/>
  <c r="I162" i="25" s="1"/>
  <c r="H95" i="16"/>
  <c r="I161" i="25" s="1"/>
  <c r="H77" i="16"/>
  <c r="I143" i="25" s="1"/>
  <c r="H76" i="16"/>
  <c r="I142" i="25" s="1"/>
  <c r="G77" i="16"/>
  <c r="H143" i="25" s="1"/>
  <c r="L143" i="25" s="1"/>
  <c r="G76" i="16"/>
  <c r="H142" i="25" s="1"/>
  <c r="L142" i="25" s="1"/>
  <c r="Y117" i="16"/>
  <c r="H357" i="25" s="1"/>
  <c r="L357" i="25" s="1"/>
  <c r="Y116" i="16"/>
  <c r="H356" i="25" s="1"/>
  <c r="L356" i="25" s="1"/>
  <c r="Z97" i="16"/>
  <c r="I337" i="25" s="1"/>
  <c r="S80" i="16"/>
  <c r="H262" i="25" s="1"/>
  <c r="L262" i="25" s="1"/>
  <c r="Y76" i="16"/>
  <c r="H316" i="25" s="1"/>
  <c r="L316" i="25" s="1"/>
  <c r="Y77" i="16"/>
  <c r="H317" i="25" s="1"/>
  <c r="L317" i="25" s="1"/>
  <c r="G71" i="16"/>
  <c r="H137" i="25" s="1"/>
  <c r="L137" i="25" s="1"/>
  <c r="H110" i="16"/>
  <c r="I176" i="25" s="1"/>
  <c r="B117" i="16"/>
  <c r="I125" i="25" s="1"/>
  <c r="B116" i="16"/>
  <c r="I124" i="25" s="1"/>
  <c r="A117" i="16"/>
  <c r="H125" i="25" s="1"/>
  <c r="L125" i="25" s="1"/>
  <c r="A115" i="16"/>
  <c r="H123" i="25" s="1"/>
  <c r="L123" i="25" s="1"/>
  <c r="M71" i="16"/>
  <c r="H195" i="25" s="1"/>
  <c r="L195" i="25" s="1"/>
  <c r="M69" i="16"/>
  <c r="H193" i="25" s="1"/>
  <c r="L193" i="25" s="1"/>
  <c r="M68" i="16"/>
  <c r="H192" i="25" s="1"/>
  <c r="L192" i="25" s="1"/>
  <c r="M66" i="16"/>
  <c r="H190" i="25" s="1"/>
  <c r="L190" i="25" s="1"/>
  <c r="G114" i="16"/>
  <c r="H180" i="25" s="1"/>
  <c r="L180" i="25" s="1"/>
  <c r="G113" i="16"/>
  <c r="H179" i="25" s="1"/>
  <c r="L179" i="25" s="1"/>
  <c r="G105" i="16"/>
  <c r="H171" i="25" s="1"/>
  <c r="L171" i="25" s="1"/>
  <c r="G106" i="16"/>
  <c r="H172" i="25" s="1"/>
  <c r="L172" i="25" s="1"/>
  <c r="G67" i="16"/>
  <c r="H133" i="25" s="1"/>
  <c r="L133" i="25" s="1"/>
  <c r="G66" i="16"/>
  <c r="H132" i="25" s="1"/>
  <c r="L132" i="25" s="1"/>
  <c r="G93" i="16"/>
  <c r="H159" i="25" s="1"/>
  <c r="L159" i="25" s="1"/>
  <c r="S106" i="16"/>
  <c r="H288" i="25" s="1"/>
  <c r="L288" i="25" s="1"/>
  <c r="S107" i="16"/>
  <c r="H289" i="25" s="1"/>
  <c r="L289" i="25" s="1"/>
  <c r="M105" i="16"/>
  <c r="H229" i="25" s="1"/>
  <c r="L229" i="25" s="1"/>
  <c r="M107" i="16"/>
  <c r="H231" i="25" s="1"/>
  <c r="L231" i="25" s="1"/>
  <c r="Y110" i="16"/>
  <c r="H350" i="25" s="1"/>
  <c r="L350" i="25" s="1"/>
  <c r="Y108" i="16"/>
  <c r="H348" i="25" s="1"/>
  <c r="L348" i="25" s="1"/>
  <c r="Y107" i="16"/>
  <c r="H347" i="25" s="1"/>
  <c r="L347" i="25" s="1"/>
  <c r="Y105" i="16"/>
  <c r="H345" i="25" s="1"/>
  <c r="L345" i="25" s="1"/>
  <c r="A66" i="16"/>
  <c r="H74" i="25" s="1"/>
  <c r="L74" i="25" s="1"/>
  <c r="B66" i="16"/>
  <c r="I74" i="25" s="1"/>
  <c r="A67" i="16"/>
  <c r="H75" i="25" s="1"/>
  <c r="L75" i="25" s="1"/>
  <c r="A108" i="16"/>
  <c r="H116" i="25" s="1"/>
  <c r="L116" i="25" s="1"/>
  <c r="A110" i="16"/>
  <c r="H118" i="25" s="1"/>
  <c r="L118" i="25" s="1"/>
  <c r="S68" i="16"/>
  <c r="H250" i="25" s="1"/>
  <c r="L250" i="25" s="1"/>
  <c r="S67" i="16"/>
  <c r="H249" i="25" s="1"/>
  <c r="L249" i="25" s="1"/>
  <c r="B79" i="16"/>
  <c r="I87" i="25" s="1"/>
  <c r="B80" i="16"/>
  <c r="I88" i="25" s="1"/>
  <c r="Y81" i="16"/>
  <c r="H321" i="25" s="1"/>
  <c r="L321" i="25" s="1"/>
  <c r="Y69" i="16"/>
  <c r="H309" i="25" s="1"/>
  <c r="L309" i="25" s="1"/>
  <c r="M109" i="16"/>
  <c r="H233" i="25" s="1"/>
  <c r="L233" i="25" s="1"/>
  <c r="G110" i="16"/>
  <c r="H176" i="25" s="1"/>
  <c r="L176" i="25" s="1"/>
  <c r="G109" i="16"/>
  <c r="H175" i="25" s="1"/>
  <c r="L175" i="25" s="1"/>
  <c r="S71" i="16"/>
  <c r="H253" i="25" s="1"/>
  <c r="L253" i="25" s="1"/>
  <c r="Y79" i="16"/>
  <c r="H319" i="25" s="1"/>
  <c r="L319" i="25" s="1"/>
  <c r="M110" i="16"/>
  <c r="H234" i="25" s="1"/>
  <c r="L234" i="25" s="1"/>
  <c r="A106" i="16"/>
  <c r="H114" i="25" s="1"/>
  <c r="L114" i="25" s="1"/>
  <c r="A114" i="25" s="1"/>
  <c r="S69" i="16"/>
  <c r="H251" i="25" s="1"/>
  <c r="L251" i="25" s="1"/>
  <c r="A107" i="16"/>
  <c r="H115" i="25" s="1"/>
  <c r="L115" i="25" s="1"/>
  <c r="Y82" i="16"/>
  <c r="H322" i="25" s="1"/>
  <c r="L322" i="25" s="1"/>
  <c r="Y83" i="16"/>
  <c r="H323" i="25" s="1"/>
  <c r="L323" i="25" s="1"/>
  <c r="Y41" i="16"/>
  <c r="S78" i="16"/>
  <c r="H260" i="25" s="1"/>
  <c r="L260" i="25" s="1"/>
  <c r="S76" i="16"/>
  <c r="H258" i="25" s="1"/>
  <c r="L258" i="25" s="1"/>
  <c r="A41" i="16"/>
  <c r="A100" i="16" s="1"/>
  <c r="H108" i="25" s="1"/>
  <c r="L108" i="25" s="1"/>
  <c r="G79" i="16"/>
  <c r="H145" i="25" s="1"/>
  <c r="L145" i="25" s="1"/>
  <c r="G80" i="16"/>
  <c r="H146" i="25" s="1"/>
  <c r="L146" i="25" s="1"/>
  <c r="G81" i="16"/>
  <c r="H147" i="25" s="1"/>
  <c r="L147" i="25" s="1"/>
  <c r="M42" i="16"/>
  <c r="M102" i="16" s="1"/>
  <c r="H226" i="25" s="1"/>
  <c r="L226" i="25" s="1"/>
  <c r="S119" i="16"/>
  <c r="H301" i="25" s="1"/>
  <c r="L301" i="25" s="1"/>
  <c r="S120" i="16"/>
  <c r="H302" i="25" s="1"/>
  <c r="L302" i="25" s="1"/>
  <c r="S99" i="16"/>
  <c r="H281" i="25" s="1"/>
  <c r="L281" i="25" s="1"/>
  <c r="Y96" i="16"/>
  <c r="H336" i="25" s="1"/>
  <c r="L336" i="25" s="1"/>
  <c r="Y97" i="16"/>
  <c r="H337" i="25" s="1"/>
  <c r="L337" i="25" s="1"/>
  <c r="G89" i="16"/>
  <c r="H155" i="25" s="1"/>
  <c r="L155" i="25" s="1"/>
  <c r="G90" i="16"/>
  <c r="H156" i="25" s="1"/>
  <c r="L156" i="25" s="1"/>
  <c r="Y42" i="16"/>
  <c r="A42" i="16"/>
  <c r="S42" i="16"/>
  <c r="A113" i="16"/>
  <c r="H121" i="25" s="1"/>
  <c r="L121" i="25" s="1"/>
  <c r="M92" i="16"/>
  <c r="H216" i="25" s="1"/>
  <c r="L216" i="25" s="1"/>
  <c r="S87" i="16"/>
  <c r="H269" i="25" s="1"/>
  <c r="L269" i="25" s="1"/>
  <c r="M94" i="16"/>
  <c r="H218" i="25" s="1"/>
  <c r="L218" i="25" s="1"/>
  <c r="M114" i="16"/>
  <c r="H238" i="25" s="1"/>
  <c r="L238" i="25" s="1"/>
  <c r="M113" i="16"/>
  <c r="H237" i="25" s="1"/>
  <c r="L237" i="25" s="1"/>
  <c r="M59" i="16"/>
  <c r="M120" i="16" s="1"/>
  <c r="H244" i="25" s="1"/>
  <c r="L244" i="25" s="1"/>
  <c r="G59" i="16"/>
  <c r="A120" i="16"/>
  <c r="H128" i="25" s="1"/>
  <c r="L128" i="25" s="1"/>
  <c r="Y59" i="16"/>
  <c r="S89" i="16"/>
  <c r="H271" i="25" s="1"/>
  <c r="L271" i="25" s="1"/>
  <c r="G96" i="16"/>
  <c r="H162" i="25" s="1"/>
  <c r="L162" i="25" s="1"/>
  <c r="G95" i="16"/>
  <c r="H161" i="25" s="1"/>
  <c r="L161" i="25" s="1"/>
  <c r="Y90" i="16"/>
  <c r="H330" i="25" s="1"/>
  <c r="L330" i="25" s="1"/>
  <c r="Y89" i="16"/>
  <c r="H329" i="25" s="1"/>
  <c r="L329" i="25" s="1"/>
  <c r="M115" i="16"/>
  <c r="H239" i="25" s="1"/>
  <c r="L239" i="25" s="1"/>
  <c r="G99" i="16"/>
  <c r="H165" i="25" s="1"/>
  <c r="L165" i="25" s="1"/>
  <c r="G98" i="16"/>
  <c r="H164" i="25" s="1"/>
  <c r="L164" i="25" s="1"/>
  <c r="A83" i="16"/>
  <c r="H91" i="25" s="1"/>
  <c r="L91" i="25" s="1"/>
  <c r="A84" i="16"/>
  <c r="H92" i="25" s="1"/>
  <c r="L92" i="25" s="1"/>
  <c r="G102" i="16"/>
  <c r="H168" i="25" s="1"/>
  <c r="L168" i="25" s="1"/>
  <c r="G103" i="16"/>
  <c r="H169" i="25" s="1"/>
  <c r="L169" i="25" s="1"/>
  <c r="G101" i="16"/>
  <c r="H167" i="25" s="1"/>
  <c r="L167" i="25" s="1"/>
  <c r="M88" i="16"/>
  <c r="H212" i="25" s="1"/>
  <c r="L212" i="25" s="1"/>
  <c r="G85" i="16"/>
  <c r="H151" i="25" s="1"/>
  <c r="L151" i="25" s="1"/>
  <c r="G87" i="16"/>
  <c r="H153" i="25" s="1"/>
  <c r="L153" i="25" s="1"/>
  <c r="A85" i="16"/>
  <c r="H93" i="25" s="1"/>
  <c r="L93" i="25" s="1"/>
  <c r="A86" i="16"/>
  <c r="H94" i="25" s="1"/>
  <c r="L94" i="25" s="1"/>
  <c r="S29" i="16"/>
  <c r="S93" i="16"/>
  <c r="H275" i="25" s="1"/>
  <c r="L275" i="25" s="1"/>
  <c r="S94" i="16"/>
  <c r="H276" i="25" s="1"/>
  <c r="L276" i="25" s="1"/>
  <c r="S92" i="16"/>
  <c r="H274" i="25" s="1"/>
  <c r="L274" i="25" s="1"/>
  <c r="Y87" i="16"/>
  <c r="H327" i="25" s="1"/>
  <c r="L327" i="25" s="1"/>
  <c r="Y85" i="16"/>
  <c r="H325" i="25" s="1"/>
  <c r="L325" i="25" s="1"/>
  <c r="M86" i="16"/>
  <c r="H210" i="25" s="1"/>
  <c r="L210" i="25" s="1"/>
  <c r="M85" i="16"/>
  <c r="H209" i="25" s="1"/>
  <c r="L209" i="25" s="1"/>
  <c r="L163" i="25"/>
  <c r="L232" i="25"/>
  <c r="L318" i="25"/>
  <c r="L310" i="25"/>
  <c r="L277" i="25"/>
  <c r="L105" i="25"/>
  <c r="A45" i="25" l="1"/>
  <c r="A49" i="25"/>
  <c r="A52" i="25"/>
  <c r="A33" i="25"/>
  <c r="A96" i="25"/>
  <c r="G83" i="16"/>
  <c r="H149" i="25" s="1"/>
  <c r="L149" i="25" s="1"/>
  <c r="G84" i="16"/>
  <c r="H150" i="25" s="1"/>
  <c r="L150" i="25" s="1"/>
  <c r="M119" i="16"/>
  <c r="H243" i="25" s="1"/>
  <c r="L243" i="25" s="1"/>
  <c r="S98" i="16"/>
  <c r="H280" i="25" s="1"/>
  <c r="L280" i="25" s="1"/>
  <c r="S73" i="16"/>
  <c r="H255" i="25" s="1"/>
  <c r="L255" i="25" s="1"/>
  <c r="A95" i="25"/>
  <c r="A108" i="25"/>
  <c r="A53" i="25"/>
  <c r="A92" i="25"/>
  <c r="A14" i="25"/>
  <c r="A120" i="25"/>
  <c r="A46" i="25"/>
  <c r="A8" i="25"/>
  <c r="A65" i="25"/>
  <c r="A34" i="25"/>
  <c r="A11" i="25"/>
  <c r="A50" i="25"/>
  <c r="A62" i="25"/>
  <c r="A40" i="25"/>
  <c r="A103" i="25"/>
  <c r="M72" i="16"/>
  <c r="H196" i="25" s="1"/>
  <c r="L196" i="25" s="1"/>
  <c r="M74" i="16"/>
  <c r="H198" i="25" s="1"/>
  <c r="L198" i="25" s="1"/>
  <c r="A128" i="25"/>
  <c r="A116" i="25"/>
  <c r="A86" i="25"/>
  <c r="A76" i="25"/>
  <c r="A98" i="25"/>
  <c r="A74" i="25"/>
  <c r="A93" i="25"/>
  <c r="A113" i="25"/>
  <c r="A88" i="25"/>
  <c r="G154" i="25"/>
  <c r="A154" i="25" s="1"/>
  <c r="A24" i="25"/>
  <c r="A30" i="25"/>
  <c r="A28" i="25"/>
  <c r="A29" i="25"/>
  <c r="A47" i="25"/>
  <c r="A25" i="25"/>
  <c r="A17" i="25"/>
  <c r="A43" i="25"/>
  <c r="A26" i="25"/>
  <c r="A37" i="25"/>
  <c r="A36" i="25"/>
  <c r="A38" i="25"/>
  <c r="A4" i="25"/>
  <c r="A13" i="25"/>
  <c r="A115" i="25"/>
  <c r="A129" i="25"/>
  <c r="A77" i="25"/>
  <c r="A89" i="25"/>
  <c r="A48" i="25"/>
  <c r="A5" i="25"/>
  <c r="A56" i="25"/>
  <c r="A10" i="25"/>
  <c r="A117" i="25"/>
  <c r="A124" i="25"/>
  <c r="A79" i="25"/>
  <c r="A104" i="25"/>
  <c r="A121" i="25"/>
  <c r="A94" i="25"/>
  <c r="A82" i="25"/>
  <c r="A105" i="25"/>
  <c r="A118" i="25"/>
  <c r="A100" i="25"/>
  <c r="A101" i="25"/>
  <c r="A102" i="25"/>
  <c r="A87" i="25"/>
  <c r="A123" i="25"/>
  <c r="A91" i="25"/>
  <c r="A73" i="16"/>
  <c r="H81" i="25" s="1"/>
  <c r="L81" i="25" s="1"/>
  <c r="A81" i="25" s="1"/>
  <c r="G74" i="16"/>
  <c r="H140" i="25" s="1"/>
  <c r="L140" i="25" s="1"/>
  <c r="A72" i="16"/>
  <c r="H80" i="25" s="1"/>
  <c r="L80" i="25" s="1"/>
  <c r="A80" i="25" s="1"/>
  <c r="G72" i="16"/>
  <c r="H138" i="25" s="1"/>
  <c r="L138" i="25" s="1"/>
  <c r="A78" i="25"/>
  <c r="G171" i="25"/>
  <c r="A171" i="25" s="1"/>
  <c r="G138" i="25"/>
  <c r="G165" i="25"/>
  <c r="A165" i="25" s="1"/>
  <c r="G187" i="25"/>
  <c r="A187" i="25" s="1"/>
  <c r="G156" i="25"/>
  <c r="A156" i="25" s="1"/>
  <c r="G132" i="25"/>
  <c r="A132" i="25" s="1"/>
  <c r="G135" i="25"/>
  <c r="A135" i="25" s="1"/>
  <c r="G175" i="25"/>
  <c r="A175" i="25" s="1"/>
  <c r="G183" i="25"/>
  <c r="A183" i="25" s="1"/>
  <c r="G169" i="25"/>
  <c r="A169" i="25" s="1"/>
  <c r="G177" i="25"/>
  <c r="A177" i="25" s="1"/>
  <c r="G147" i="25"/>
  <c r="A147" i="25" s="1"/>
  <c r="G182" i="25"/>
  <c r="A182" i="25" s="1"/>
  <c r="G155" i="25"/>
  <c r="A155" i="25" s="1"/>
  <c r="G130" i="25"/>
  <c r="A130" i="25" s="1"/>
  <c r="G153" i="25"/>
  <c r="A153" i="25" s="1"/>
  <c r="G158" i="25"/>
  <c r="A158" i="25" s="1"/>
  <c r="G167" i="25"/>
  <c r="A167" i="25" s="1"/>
  <c r="G157" i="25"/>
  <c r="A157" i="25" s="1"/>
  <c r="M9" i="16"/>
  <c r="G143" i="25"/>
  <c r="A143" i="25" s="1"/>
  <c r="G162" i="25"/>
  <c r="A162" i="25" s="1"/>
  <c r="G142" i="25"/>
  <c r="A142" i="25" s="1"/>
  <c r="G144" i="25"/>
  <c r="A144" i="25" s="1"/>
  <c r="G174" i="25"/>
  <c r="A174" i="25" s="1"/>
  <c r="G149" i="25"/>
  <c r="A149" i="25" s="1"/>
  <c r="G168" i="25"/>
  <c r="A168" i="25" s="1"/>
  <c r="G148" i="25"/>
  <c r="A148" i="25" s="1"/>
  <c r="G134" i="25"/>
  <c r="A134" i="25" s="1"/>
  <c r="G170" i="25"/>
  <c r="A170" i="25" s="1"/>
  <c r="G136" i="25"/>
  <c r="A136" i="25" s="1"/>
  <c r="G166" i="25"/>
  <c r="A166" i="25" s="1"/>
  <c r="G150" i="25"/>
  <c r="A150" i="25" s="1"/>
  <c r="G173" i="25"/>
  <c r="A173" i="25" s="1"/>
  <c r="G139" i="25"/>
  <c r="A139" i="25" s="1"/>
  <c r="G151" i="25"/>
  <c r="A151" i="25" s="1"/>
  <c r="G133" i="25"/>
  <c r="A133" i="25" s="1"/>
  <c r="G184" i="25"/>
  <c r="G146" i="25"/>
  <c r="A146" i="25" s="1"/>
  <c r="G141" i="25"/>
  <c r="A141" i="25" s="1"/>
  <c r="G145" i="25"/>
  <c r="A145" i="25" s="1"/>
  <c r="G160" i="25"/>
  <c r="A160" i="25" s="1"/>
  <c r="A122" i="25"/>
  <c r="G178" i="25"/>
  <c r="A178" i="25" s="1"/>
  <c r="G186" i="25"/>
  <c r="G181" i="25"/>
  <c r="A181" i="25" s="1"/>
  <c r="A164" i="25"/>
  <c r="G131" i="25"/>
  <c r="A131" i="25" s="1"/>
  <c r="G161" i="25"/>
  <c r="A161" i="25" s="1"/>
  <c r="G152" i="25"/>
  <c r="A152" i="25" s="1"/>
  <c r="G176" i="25"/>
  <c r="A176" i="25" s="1"/>
  <c r="G140" i="25"/>
  <c r="G185" i="25"/>
  <c r="G137" i="25"/>
  <c r="A137" i="25" s="1"/>
  <c r="G179" i="25"/>
  <c r="A179" i="25" s="1"/>
  <c r="G163" i="25"/>
  <c r="A163" i="25" s="1"/>
  <c r="G159" i="25"/>
  <c r="A159" i="25" s="1"/>
  <c r="G180" i="25"/>
  <c r="A180" i="25" s="1"/>
  <c r="G172" i="25"/>
  <c r="A172" i="25" s="1"/>
  <c r="A119" i="16"/>
  <c r="H127" i="25" s="1"/>
  <c r="L127" i="25" s="1"/>
  <c r="A127" i="25" s="1"/>
  <c r="A118" i="16"/>
  <c r="H126" i="25" s="1"/>
  <c r="L126" i="25" s="1"/>
  <c r="A126" i="25" s="1"/>
  <c r="M99" i="16"/>
  <c r="H223" i="25" s="1"/>
  <c r="L223" i="25" s="1"/>
  <c r="M100" i="16"/>
  <c r="H224" i="25" s="1"/>
  <c r="L224" i="25" s="1"/>
  <c r="M101" i="16"/>
  <c r="H225" i="25" s="1"/>
  <c r="L225" i="25" s="1"/>
  <c r="M118" i="16"/>
  <c r="H242" i="25" s="1"/>
  <c r="L242" i="25" s="1"/>
  <c r="A98" i="16"/>
  <c r="H106" i="25" s="1"/>
  <c r="L106" i="25" s="1"/>
  <c r="A106" i="25" s="1"/>
  <c r="A99" i="16"/>
  <c r="H107" i="25" s="1"/>
  <c r="L107" i="25" s="1"/>
  <c r="A107" i="25" s="1"/>
  <c r="M103" i="16"/>
  <c r="H227" i="25" s="1"/>
  <c r="L227" i="25" s="1"/>
  <c r="A75" i="25"/>
  <c r="A125" i="25"/>
  <c r="Y100" i="16"/>
  <c r="H340" i="25" s="1"/>
  <c r="L340" i="25" s="1"/>
  <c r="Y98" i="16"/>
  <c r="H338" i="25" s="1"/>
  <c r="L338" i="25" s="1"/>
  <c r="Y99" i="16"/>
  <c r="H339" i="25" s="1"/>
  <c r="L339" i="25" s="1"/>
  <c r="A101" i="16"/>
  <c r="H109" i="25" s="1"/>
  <c r="L109" i="25" s="1"/>
  <c r="A109" i="25" s="1"/>
  <c r="A102" i="16"/>
  <c r="H110" i="25" s="1"/>
  <c r="L110" i="25" s="1"/>
  <c r="A110" i="25" s="1"/>
  <c r="A103" i="16"/>
  <c r="H111" i="25" s="1"/>
  <c r="L111" i="25" s="1"/>
  <c r="A111" i="25" s="1"/>
  <c r="Y102" i="16"/>
  <c r="H342" i="25" s="1"/>
  <c r="L342" i="25" s="1"/>
  <c r="Y103" i="16"/>
  <c r="H343" i="25" s="1"/>
  <c r="L343" i="25" s="1"/>
  <c r="Y101" i="16"/>
  <c r="H341" i="25" s="1"/>
  <c r="L341" i="25" s="1"/>
  <c r="G120" i="16"/>
  <c r="H186" i="25" s="1"/>
  <c r="L186" i="25" s="1"/>
  <c r="G119" i="16"/>
  <c r="H185" i="25" s="1"/>
  <c r="L185" i="25" s="1"/>
  <c r="G118" i="16"/>
  <c r="H184" i="25" s="1"/>
  <c r="L184" i="25" s="1"/>
  <c r="S101" i="16"/>
  <c r="H283" i="25" s="1"/>
  <c r="L283" i="25" s="1"/>
  <c r="S103" i="16"/>
  <c r="H285" i="25" s="1"/>
  <c r="L285" i="25" s="1"/>
  <c r="S102" i="16"/>
  <c r="H284" i="25" s="1"/>
  <c r="L284" i="25" s="1"/>
  <c r="Y118" i="16"/>
  <c r="H358" i="25" s="1"/>
  <c r="L358" i="25" s="1"/>
  <c r="Y119" i="16"/>
  <c r="H359" i="25" s="1"/>
  <c r="L359" i="25" s="1"/>
  <c r="Y120" i="16"/>
  <c r="H360" i="25" s="1"/>
  <c r="L360" i="25" s="1"/>
  <c r="S84" i="16"/>
  <c r="H266" i="25" s="1"/>
  <c r="L266" i="25" s="1"/>
  <c r="S83" i="16"/>
  <c r="H265" i="25" s="1"/>
  <c r="L265" i="25" s="1"/>
  <c r="S82" i="16"/>
  <c r="H264" i="25" s="1"/>
  <c r="L264" i="25" s="1"/>
  <c r="A184" i="25" l="1"/>
  <c r="A138" i="25"/>
  <c r="A140" i="25"/>
  <c r="G237" i="25"/>
  <c r="A237" i="25" s="1"/>
  <c r="G203" i="25"/>
  <c r="A203" i="25" s="1"/>
  <c r="G217" i="25"/>
  <c r="A217" i="25" s="1"/>
  <c r="G197" i="25"/>
  <c r="A197" i="25" s="1"/>
  <c r="G235" i="25"/>
  <c r="A235" i="25" s="1"/>
  <c r="G225" i="25"/>
  <c r="A225" i="25" s="1"/>
  <c r="G213" i="25"/>
  <c r="A213" i="25" s="1"/>
  <c r="G207" i="25"/>
  <c r="A207" i="25" s="1"/>
  <c r="G196" i="25"/>
  <c r="A196" i="25" s="1"/>
  <c r="G218" i="25"/>
  <c r="A218" i="25" s="1"/>
  <c r="G223" i="25"/>
  <c r="A223" i="25" s="1"/>
  <c r="G245" i="25"/>
  <c r="A245" i="25" s="1"/>
  <c r="G195" i="25"/>
  <c r="A195" i="25" s="1"/>
  <c r="G206" i="25"/>
  <c r="A206" i="25" s="1"/>
  <c r="G228" i="25"/>
  <c r="A228" i="25" s="1"/>
  <c r="G232" i="25"/>
  <c r="A232" i="25" s="1"/>
  <c r="G230" i="25"/>
  <c r="A230" i="25" s="1"/>
  <c r="G238" i="25"/>
  <c r="A238" i="25" s="1"/>
  <c r="G233" i="25"/>
  <c r="A233" i="25" s="1"/>
  <c r="G241" i="25"/>
  <c r="A241" i="25" s="1"/>
  <c r="G220" i="25"/>
  <c r="A220" i="25" s="1"/>
  <c r="G208" i="25"/>
  <c r="A208" i="25" s="1"/>
  <c r="G211" i="25"/>
  <c r="A211" i="25" s="1"/>
  <c r="G191" i="25"/>
  <c r="A191" i="25" s="1"/>
  <c r="G243" i="25"/>
  <c r="A243" i="25" s="1"/>
  <c r="G210" i="25"/>
  <c r="A210" i="25" s="1"/>
  <c r="S9" i="16"/>
  <c r="G216" i="25"/>
  <c r="A216" i="25" s="1"/>
  <c r="G193" i="25"/>
  <c r="A193" i="25" s="1"/>
  <c r="G204" i="25"/>
  <c r="A204" i="25" s="1"/>
  <c r="G242" i="25"/>
  <c r="A242" i="25" s="1"/>
  <c r="G214" i="25"/>
  <c r="A214" i="25" s="1"/>
  <c r="G244" i="25"/>
  <c r="A244" i="25" s="1"/>
  <c r="G240" i="25"/>
  <c r="A240" i="25" s="1"/>
  <c r="G189" i="25"/>
  <c r="A189" i="25" s="1"/>
  <c r="G231" i="25"/>
  <c r="A231" i="25" s="1"/>
  <c r="G212" i="25"/>
  <c r="A212" i="25" s="1"/>
  <c r="G215" i="25"/>
  <c r="A215" i="25" s="1"/>
  <c r="G201" i="25"/>
  <c r="A201" i="25" s="1"/>
  <c r="G236" i="25"/>
  <c r="A236" i="25" s="1"/>
  <c r="G200" i="25"/>
  <c r="A200" i="25" s="1"/>
  <c r="G192" i="25"/>
  <c r="A192" i="25" s="1"/>
  <c r="G219" i="25"/>
  <c r="A219" i="25" s="1"/>
  <c r="G205" i="25"/>
  <c r="A205" i="25" s="1"/>
  <c r="G226" i="25"/>
  <c r="A226" i="25" s="1"/>
  <c r="G229" i="25"/>
  <c r="A229" i="25" s="1"/>
  <c r="G209" i="25"/>
  <c r="A209" i="25" s="1"/>
  <c r="G239" i="25"/>
  <c r="A239" i="25" s="1"/>
  <c r="G188" i="25"/>
  <c r="A188" i="25" s="1"/>
  <c r="G202" i="25"/>
  <c r="A202" i="25" s="1"/>
  <c r="G224" i="25"/>
  <c r="A224" i="25" s="1"/>
  <c r="G227" i="25"/>
  <c r="A227" i="25" s="1"/>
  <c r="G190" i="25"/>
  <c r="A190" i="25" s="1"/>
  <c r="G199" i="25"/>
  <c r="A199" i="25" s="1"/>
  <c r="G221" i="25"/>
  <c r="A221" i="25" s="1"/>
  <c r="G198" i="25"/>
  <c r="A198" i="25" s="1"/>
  <c r="G222" i="25"/>
  <c r="A222" i="25" s="1"/>
  <c r="G194" i="25"/>
  <c r="A194" i="25" s="1"/>
  <c r="G234" i="25"/>
  <c r="A234" i="25" s="1"/>
  <c r="A185" i="25"/>
  <c r="A186" i="25"/>
  <c r="G259" i="25" l="1"/>
  <c r="A259" i="25" s="1"/>
  <c r="G247" i="25"/>
  <c r="A247" i="25" s="1"/>
  <c r="G291" i="25"/>
  <c r="A291" i="25" s="1"/>
  <c r="G252" i="25"/>
  <c r="A252" i="25" s="1"/>
  <c r="G279" i="25"/>
  <c r="A279" i="25" s="1"/>
  <c r="G265" i="25"/>
  <c r="A265" i="25" s="1"/>
  <c r="G289" i="25"/>
  <c r="A289" i="25" s="1"/>
  <c r="G281" i="25"/>
  <c r="A281" i="25" s="1"/>
  <c r="G273" i="25"/>
  <c r="A273" i="25" s="1"/>
  <c r="G285" i="25"/>
  <c r="A285" i="25" s="1"/>
  <c r="G288" i="25"/>
  <c r="A288" i="25" s="1"/>
  <c r="G263" i="25"/>
  <c r="A263" i="25" s="1"/>
  <c r="G302" i="25"/>
  <c r="A302" i="25" s="1"/>
  <c r="Y9" i="16"/>
  <c r="G262" i="25"/>
  <c r="A262" i="25" s="1"/>
  <c r="G255" i="25"/>
  <c r="A255" i="25" s="1"/>
  <c r="G299" i="25"/>
  <c r="A299" i="25" s="1"/>
  <c r="G257" i="25"/>
  <c r="A257" i="25" s="1"/>
  <c r="G286" i="25"/>
  <c r="A286" i="25" s="1"/>
  <c r="G266" i="25"/>
  <c r="A266" i="25" s="1"/>
  <c r="G260" i="25"/>
  <c r="A260" i="25" s="1"/>
  <c r="G274" i="25"/>
  <c r="A274" i="25" s="1"/>
  <c r="G290" i="25"/>
  <c r="A290" i="25" s="1"/>
  <c r="G250" i="25"/>
  <c r="A250" i="25" s="1"/>
  <c r="G284" i="25"/>
  <c r="A284" i="25" s="1"/>
  <c r="G294" i="25"/>
  <c r="A294" i="25" s="1"/>
  <c r="G261" i="25"/>
  <c r="A261" i="25" s="1"/>
  <c r="G301" i="25"/>
  <c r="A301" i="25" s="1"/>
  <c r="G267" i="25"/>
  <c r="A267" i="25" s="1"/>
  <c r="G251" i="25"/>
  <c r="A251" i="25" s="1"/>
  <c r="G277" i="25"/>
  <c r="A277" i="25" s="1"/>
  <c r="G283" i="25"/>
  <c r="A283" i="25" s="1"/>
  <c r="G303" i="25"/>
  <c r="A303" i="25" s="1"/>
  <c r="G280" i="25"/>
  <c r="A280" i="25" s="1"/>
  <c r="G276" i="25"/>
  <c r="A276" i="25" s="1"/>
  <c r="G270" i="25"/>
  <c r="A270" i="25" s="1"/>
  <c r="G264" i="25"/>
  <c r="A264" i="25" s="1"/>
  <c r="G254" i="25"/>
  <c r="A254" i="25" s="1"/>
  <c r="G282" i="25"/>
  <c r="A282" i="25" s="1"/>
  <c r="G248" i="25"/>
  <c r="A248" i="25" s="1"/>
  <c r="G296" i="25"/>
  <c r="A296" i="25" s="1"/>
  <c r="G300" i="25"/>
  <c r="A300" i="25" s="1"/>
  <c r="G271" i="25"/>
  <c r="A271" i="25" s="1"/>
  <c r="G295" i="25"/>
  <c r="A295" i="25" s="1"/>
  <c r="G256" i="25"/>
  <c r="A256" i="25" s="1"/>
  <c r="G272" i="25"/>
  <c r="A272" i="25" s="1"/>
  <c r="G258" i="25"/>
  <c r="A258" i="25" s="1"/>
  <c r="G275" i="25"/>
  <c r="A275" i="25" s="1"/>
  <c r="G292" i="25"/>
  <c r="A292" i="25" s="1"/>
  <c r="G293" i="25"/>
  <c r="A293" i="25" s="1"/>
  <c r="G297" i="25"/>
  <c r="A297" i="25" s="1"/>
  <c r="G269" i="25"/>
  <c r="A269" i="25" s="1"/>
  <c r="G287" i="25"/>
  <c r="A287" i="25" s="1"/>
  <c r="G246" i="25"/>
  <c r="A246" i="25" s="1"/>
  <c r="G253" i="25"/>
  <c r="A253" i="25" s="1"/>
  <c r="G298" i="25"/>
  <c r="A298" i="25" s="1"/>
  <c r="G268" i="25"/>
  <c r="A268" i="25" s="1"/>
  <c r="G278" i="25"/>
  <c r="A278" i="25" s="1"/>
  <c r="G249" i="25"/>
  <c r="A249" i="25" s="1"/>
  <c r="G331" i="25" l="1"/>
  <c r="A331" i="25" s="1"/>
  <c r="G338" i="25"/>
  <c r="A338" i="25" s="1"/>
  <c r="G344" i="25"/>
  <c r="A344" i="25" s="1"/>
  <c r="G332" i="25"/>
  <c r="A332" i="25" s="1"/>
  <c r="G330" i="25"/>
  <c r="A330" i="25" s="1"/>
  <c r="G359" i="25"/>
  <c r="A359" i="25" s="1"/>
  <c r="G329" i="25"/>
  <c r="A329" i="25" s="1"/>
  <c r="G315" i="25"/>
  <c r="A315" i="25" s="1"/>
  <c r="G313" i="25"/>
  <c r="A313" i="25" s="1"/>
  <c r="G305" i="25"/>
  <c r="A305" i="25" s="1"/>
  <c r="G308" i="25"/>
  <c r="A308" i="25" s="1"/>
  <c r="G322" i="25"/>
  <c r="A322" i="25" s="1"/>
  <c r="G340" i="25"/>
  <c r="A340" i="25" s="1"/>
  <c r="G350" i="25"/>
  <c r="A350" i="25" s="1"/>
  <c r="G306" i="25"/>
  <c r="A306" i="25" s="1"/>
  <c r="G311" i="25"/>
  <c r="A311" i="25" s="1"/>
  <c r="G304" i="25"/>
  <c r="A304" i="25" s="1"/>
  <c r="G323" i="25"/>
  <c r="A323" i="25" s="1"/>
  <c r="G309" i="25"/>
  <c r="A309" i="25" s="1"/>
  <c r="G335" i="25"/>
  <c r="A335" i="25" s="1"/>
  <c r="G324" i="25"/>
  <c r="A324" i="25" s="1"/>
  <c r="G345" i="25"/>
  <c r="A345" i="25" s="1"/>
  <c r="G339" i="25"/>
  <c r="A339" i="25" s="1"/>
  <c r="G328" i="25"/>
  <c r="A328" i="25" s="1"/>
  <c r="G312" i="25"/>
  <c r="A312" i="25" s="1"/>
  <c r="G333" i="25"/>
  <c r="A333" i="25" s="1"/>
  <c r="G325" i="25"/>
  <c r="A325" i="25" s="1"/>
  <c r="G334" i="25"/>
  <c r="A334" i="25" s="1"/>
  <c r="G307" i="25"/>
  <c r="A307" i="25" s="1"/>
  <c r="G351" i="25"/>
  <c r="A351" i="25" s="1"/>
  <c r="G327" i="25"/>
  <c r="A327" i="25" s="1"/>
  <c r="G341" i="25"/>
  <c r="A341" i="25" s="1"/>
  <c r="G349" i="25"/>
  <c r="A349" i="25" s="1"/>
  <c r="G360" i="25"/>
  <c r="A360" i="25" s="1"/>
  <c r="G356" i="25"/>
  <c r="A356" i="25" s="1"/>
  <c r="G314" i="25"/>
  <c r="A314" i="25" s="1"/>
  <c r="G336" i="25"/>
  <c r="A336" i="25" s="1"/>
  <c r="G347" i="25"/>
  <c r="A347" i="25" s="1"/>
  <c r="G361" i="25"/>
  <c r="A361" i="25" s="1"/>
  <c r="G317" i="25"/>
  <c r="A317" i="25" s="1"/>
  <c r="G346" i="25"/>
  <c r="A346" i="25" s="1"/>
  <c r="G357" i="25"/>
  <c r="A357" i="25" s="1"/>
  <c r="G358" i="25"/>
  <c r="A358" i="25" s="1"/>
  <c r="G326" i="25"/>
  <c r="A326" i="25" s="1"/>
  <c r="G354" i="25"/>
  <c r="A354" i="25" s="1"/>
  <c r="G342" i="25"/>
  <c r="A342" i="25" s="1"/>
  <c r="G355" i="25"/>
  <c r="A355" i="25" s="1"/>
  <c r="G319" i="25"/>
  <c r="A319" i="25" s="1"/>
  <c r="G352" i="25"/>
  <c r="A352" i="25" s="1"/>
  <c r="G343" i="25"/>
  <c r="A343" i="25" s="1"/>
  <c r="G320" i="25"/>
  <c r="A320" i="25" s="1"/>
  <c r="G321" i="25"/>
  <c r="A321" i="25" s="1"/>
  <c r="G318" i="25"/>
  <c r="A318" i="25" s="1"/>
  <c r="G310" i="25"/>
  <c r="A310" i="25" s="1"/>
  <c r="G337" i="25"/>
  <c r="A337" i="25" s="1"/>
  <c r="G348" i="25"/>
  <c r="A348" i="25" s="1"/>
  <c r="G316" i="25"/>
  <c r="A316" i="25" s="1"/>
  <c r="G353" i="25"/>
  <c r="A353" i="25" s="1"/>
</calcChain>
</file>

<file path=xl/sharedStrings.xml><?xml version="1.0" encoding="utf-8"?>
<sst xmlns="http://schemas.openxmlformats.org/spreadsheetml/2006/main" count="2813" uniqueCount="963">
  <si>
    <t>DOC_TYPE;DOC_STYPE;PCF_CODE;DOC_REFPCF;DOC_DATE;ART_CODE;LIG_QTE</t>
  </si>
  <si>
    <t>DOC_REFPCF</t>
  </si>
  <si>
    <t>Type Bon</t>
  </si>
  <si>
    <t>N-ligne</t>
  </si>
  <si>
    <t>Index</t>
  </si>
  <si>
    <t>PCF_CODE</t>
  </si>
  <si>
    <t>DOC_DATE</t>
  </si>
  <si>
    <t>ART_CODE</t>
  </si>
  <si>
    <t>Appelation article</t>
  </si>
  <si>
    <t>LIG_QTE</t>
  </si>
  <si>
    <t>Extension</t>
  </si>
  <si>
    <t>PREMIUM</t>
  </si>
  <si>
    <t>REPAS</t>
  </si>
  <si>
    <t> </t>
  </si>
  <si>
    <t>ADU</t>
  </si>
  <si>
    <t>EPICERIE</t>
  </si>
  <si>
    <t>PREMIUM SANTE</t>
  </si>
  <si>
    <t>EPIC</t>
  </si>
  <si>
    <t>LIBERTE</t>
  </si>
  <si>
    <t>LIB</t>
  </si>
  <si>
    <t>GOURMAND</t>
  </si>
  <si>
    <t>C1882</t>
  </si>
  <si>
    <t>Agneau Ss Sce ssel</t>
  </si>
  <si>
    <t>C1773</t>
  </si>
  <si>
    <t>H2340</t>
  </si>
  <si>
    <t>Barre Céréales Chocolat</t>
  </si>
  <si>
    <t>G2196</t>
  </si>
  <si>
    <t>H2311</t>
  </si>
  <si>
    <t>H2161</t>
  </si>
  <si>
    <t>H2164</t>
  </si>
  <si>
    <t>H2165</t>
  </si>
  <si>
    <t>Biscuit Sablé Nappé Chocolat x3</t>
  </si>
  <si>
    <t>G2231</t>
  </si>
  <si>
    <t>Biscuit Sans Sucre</t>
  </si>
  <si>
    <t>G2345</t>
  </si>
  <si>
    <t>Boeuf Ss Sce ssel</t>
  </si>
  <si>
    <t>C1772</t>
  </si>
  <si>
    <t>H2244</t>
  </si>
  <si>
    <t>Boudoir Gateaux x2</t>
  </si>
  <si>
    <t>G2235</t>
  </si>
  <si>
    <t>Brownie</t>
  </si>
  <si>
    <t>G2043</t>
  </si>
  <si>
    <t>H2314</t>
  </si>
  <si>
    <t>H2168</t>
  </si>
  <si>
    <t>Cake Framboise</t>
  </si>
  <si>
    <t>G2093</t>
  </si>
  <si>
    <t>Camembert en portion</t>
  </si>
  <si>
    <t>F1885</t>
  </si>
  <si>
    <t>H2170</t>
  </si>
  <si>
    <t>B1020</t>
  </si>
  <si>
    <t>H2172</t>
  </si>
  <si>
    <t>H2338</t>
  </si>
  <si>
    <t>Clafoutis Chèvre Courgettes</t>
  </si>
  <si>
    <t>C2279</t>
  </si>
  <si>
    <t>Compote de Fruits</t>
  </si>
  <si>
    <t>G1989</t>
  </si>
  <si>
    <t>Compote de Pêche Ss Sucre</t>
  </si>
  <si>
    <t>G2162</t>
  </si>
  <si>
    <t>Compote de Pomme Fraises Ss Sucre</t>
  </si>
  <si>
    <t>G2157</t>
  </si>
  <si>
    <t>H2248</t>
  </si>
  <si>
    <t>H2246</t>
  </si>
  <si>
    <t>H2247</t>
  </si>
  <si>
    <t>H2249</t>
  </si>
  <si>
    <t>H2250</t>
  </si>
  <si>
    <t>H2176</t>
  </si>
  <si>
    <t>Cordon Bleu de dinde</t>
  </si>
  <si>
    <t>C1353</t>
  </si>
  <si>
    <t>H2180</t>
  </si>
  <si>
    <t>Côte de Porc échine* au jus</t>
  </si>
  <si>
    <t>C1312</t>
  </si>
  <si>
    <t>H2183</t>
  </si>
  <si>
    <t>Crêpe aux Fruits de Mer</t>
  </si>
  <si>
    <t>C1365</t>
  </si>
  <si>
    <t>E1868</t>
  </si>
  <si>
    <t>H2335</t>
  </si>
  <si>
    <t>Delice Choc</t>
  </si>
  <si>
    <t>G2457</t>
  </si>
  <si>
    <t>Dessert</t>
  </si>
  <si>
    <t>Dessert du Jour</t>
  </si>
  <si>
    <t>H2312</t>
  </si>
  <si>
    <t>H2245</t>
  </si>
  <si>
    <t>H2211</t>
  </si>
  <si>
    <t>Edam Sans Sel</t>
  </si>
  <si>
    <t>F1998</t>
  </si>
  <si>
    <t>Emmental en portion</t>
  </si>
  <si>
    <t>F1899</t>
  </si>
  <si>
    <t>H2330</t>
  </si>
  <si>
    <t>Entree Diner SSel Ajoute</t>
  </si>
  <si>
    <t>B1340</t>
  </si>
  <si>
    <t>Entremet Sans Sucre</t>
  </si>
  <si>
    <t>G2412</t>
  </si>
  <si>
    <t>Filet de Colin/Hoki MSC meunière.</t>
  </si>
  <si>
    <t>C1407</t>
  </si>
  <si>
    <t>Filet de Poisson Blanc au Citron</t>
  </si>
  <si>
    <t>C1261</t>
  </si>
  <si>
    <t>H2202</t>
  </si>
  <si>
    <t>Frites Four et Friteuse**</t>
  </si>
  <si>
    <t>D1996</t>
  </si>
  <si>
    <t>H2236</t>
  </si>
  <si>
    <t>Fromage Blanc SANS SUCRE</t>
  </si>
  <si>
    <t>F1910</t>
  </si>
  <si>
    <t>Fruit du Jour</t>
  </si>
  <si>
    <t>G2040</t>
  </si>
  <si>
    <t>H2253</t>
  </si>
  <si>
    <t>Galette St Michel x2</t>
  </si>
  <si>
    <t>G2234</t>
  </si>
  <si>
    <t>Gateau Granola</t>
  </si>
  <si>
    <t>G2454</t>
  </si>
  <si>
    <t>Gateau Petit Beurre x2</t>
  </si>
  <si>
    <t>G2232</t>
  </si>
  <si>
    <t>Gateau Prince</t>
  </si>
  <si>
    <t>G2450</t>
  </si>
  <si>
    <t>H2271</t>
  </si>
  <si>
    <t>Gaufre au Sucre</t>
  </si>
  <si>
    <t>G2049</t>
  </si>
  <si>
    <t>H2316</t>
  </si>
  <si>
    <t>Gaufre Nappée Chocolat</t>
  </si>
  <si>
    <t>G2458</t>
  </si>
  <si>
    <t>Gaufrettes Noisettes</t>
  </si>
  <si>
    <t>G2035</t>
  </si>
  <si>
    <t>H2336</t>
  </si>
  <si>
    <t>Gouda Sans Sel</t>
  </si>
  <si>
    <t>F1997</t>
  </si>
  <si>
    <t>Haricots Verts Persillés</t>
  </si>
  <si>
    <t>D1725</t>
  </si>
  <si>
    <t>H2193</t>
  </si>
  <si>
    <t>H2163</t>
  </si>
  <si>
    <t>H2251</t>
  </si>
  <si>
    <t>H2277</t>
  </si>
  <si>
    <t>H2194</t>
  </si>
  <si>
    <t>H2196</t>
  </si>
  <si>
    <t>H2198</t>
  </si>
  <si>
    <t>LEGUME MENU MIXE DEJEUNER</t>
  </si>
  <si>
    <t>D2146</t>
  </si>
  <si>
    <t>LEGUME MENU MIXE DINER</t>
  </si>
  <si>
    <t>D2147</t>
  </si>
  <si>
    <t>Liégeois au Cafe</t>
  </si>
  <si>
    <t>G2061</t>
  </si>
  <si>
    <t>B1075</t>
  </si>
  <si>
    <t>H2201</t>
  </si>
  <si>
    <t>H2273</t>
  </si>
  <si>
    <t>H2313</t>
  </si>
  <si>
    <t>H2315</t>
  </si>
  <si>
    <t>Moelleux Fourré Abricots</t>
  </si>
  <si>
    <t>G2456</t>
  </si>
  <si>
    <t>Moelleux Fromage Blanc</t>
  </si>
  <si>
    <t>G2455</t>
  </si>
  <si>
    <t>Moelleux Marbré Chocolat</t>
  </si>
  <si>
    <t>G2357</t>
  </si>
  <si>
    <t>Mousse au Chocolat</t>
  </si>
  <si>
    <t>G2073</t>
  </si>
  <si>
    <t>G2361</t>
  </si>
  <si>
    <t>H2203</t>
  </si>
  <si>
    <t>Oeuf dur mayonnaise</t>
  </si>
  <si>
    <t>B1001</t>
  </si>
  <si>
    <t>H2339</t>
  </si>
  <si>
    <t>H2206</t>
  </si>
  <si>
    <t>H2337</t>
  </si>
  <si>
    <t>H2208</t>
  </si>
  <si>
    <t>C1801</t>
  </si>
  <si>
    <t>H2252</t>
  </si>
  <si>
    <t>H2195</t>
  </si>
  <si>
    <t>Petit Suisse SANS SUCRE</t>
  </si>
  <si>
    <t>F1896</t>
  </si>
  <si>
    <t>H2334</t>
  </si>
  <si>
    <t>Plat de Pates</t>
  </si>
  <si>
    <t>D1763</t>
  </si>
  <si>
    <t>Plat Dejeuner Ssel Ajoute</t>
  </si>
  <si>
    <t>C1777</t>
  </si>
  <si>
    <t>Plat Diner Ssel Ajoute</t>
  </si>
  <si>
    <t>C1778</t>
  </si>
  <si>
    <t>PLAT MENU HACHE DEJEUNER</t>
  </si>
  <si>
    <t>C1807</t>
  </si>
  <si>
    <t>PLAT MENU HACHE DINER</t>
  </si>
  <si>
    <t>C1808</t>
  </si>
  <si>
    <t>PLAT VEGETARIEN MIDI (PLAT COMPLET)</t>
  </si>
  <si>
    <t>C1280</t>
  </si>
  <si>
    <t>PLAT VEGETARIEN SOIR (PLAT COMPLET)</t>
  </si>
  <si>
    <t>C1262</t>
  </si>
  <si>
    <t>Poire au Naturel Sans Sucre</t>
  </si>
  <si>
    <t>G2154</t>
  </si>
  <si>
    <t>Poisson Blc Ss Sce ssel</t>
  </si>
  <si>
    <t>C1776</t>
  </si>
  <si>
    <t>H2213</t>
  </si>
  <si>
    <t>H2212</t>
  </si>
  <si>
    <t>G2107</t>
  </si>
  <si>
    <t>H2270</t>
  </si>
  <si>
    <t>Potage du jour</t>
  </si>
  <si>
    <t>C1531</t>
  </si>
  <si>
    <t>Poulet Rôti au jus</t>
  </si>
  <si>
    <t>C1534</t>
  </si>
  <si>
    <t>P'tit Fourré Fraise</t>
  </si>
  <si>
    <t>G2233</t>
  </si>
  <si>
    <t>Puree de Brocolis /Pdt Ss Lait Ssel</t>
  </si>
  <si>
    <t>D2013</t>
  </si>
  <si>
    <t>Puree de Carotte /Pdt Ss Lait Ssel</t>
  </si>
  <si>
    <t>D2011</t>
  </si>
  <si>
    <t>Puree de Courgettes /Pdt Ss Lait Ssel</t>
  </si>
  <si>
    <t>D2014</t>
  </si>
  <si>
    <t>Puree de Haricot Verts /Pdt Ss Lait Ssel</t>
  </si>
  <si>
    <t>D2006</t>
  </si>
  <si>
    <t>Puree de Petit Pois /Pdt Ss Lait Ssel</t>
  </si>
  <si>
    <t>D2008</t>
  </si>
  <si>
    <t>Purée de pomme de terre</t>
  </si>
  <si>
    <t>D1871</t>
  </si>
  <si>
    <t>Purée de Pomme Ss Sucre</t>
  </si>
  <si>
    <t>G2156</t>
  </si>
  <si>
    <t>Puree de Pommes de Terre Ss Lait Ssel</t>
  </si>
  <si>
    <t>D2007</t>
  </si>
  <si>
    <t>Purée de Pommes Poires Ss Sucre</t>
  </si>
  <si>
    <t>G2160</t>
  </si>
  <si>
    <t>Puree de Potiron /Pdt Ss Lait Ssel</t>
  </si>
  <si>
    <t>D2012</t>
  </si>
  <si>
    <t>Puree d'Epinards /Pdt Ss Lait Ssel</t>
  </si>
  <si>
    <t>D2010</t>
  </si>
  <si>
    <t>C1940</t>
  </si>
  <si>
    <t>A1000</t>
  </si>
  <si>
    <t>D1818</t>
  </si>
  <si>
    <t>H2272</t>
  </si>
  <si>
    <t>Rocher Coco Nappé Chocolat</t>
  </si>
  <si>
    <t>G2431</t>
  </si>
  <si>
    <t>Rostis Frits aux Oignons</t>
  </si>
  <si>
    <t>D1825</t>
  </si>
  <si>
    <t>H2215</t>
  </si>
  <si>
    <t>Saint-Paulin Sans Sel</t>
  </si>
  <si>
    <t>F1996</t>
  </si>
  <si>
    <t>B1161</t>
  </si>
  <si>
    <t>Salade Mixte Ent-Salade/Tomate</t>
  </si>
  <si>
    <t>B1173</t>
  </si>
  <si>
    <t>H2218</t>
  </si>
  <si>
    <t>H2331</t>
  </si>
  <si>
    <t>Sauté d'Agneau</t>
  </si>
  <si>
    <t>C1660</t>
  </si>
  <si>
    <t>Sauté de Boeuf</t>
  </si>
  <si>
    <t>C1600</t>
  </si>
  <si>
    <t>Sauté de Veau</t>
  </si>
  <si>
    <t>C1601</t>
  </si>
  <si>
    <t>Saute de Volaille</t>
  </si>
  <si>
    <t>C1603</t>
  </si>
  <si>
    <t>Sauté de Volaille Sce Crème</t>
  </si>
  <si>
    <t>C2365</t>
  </si>
  <si>
    <t>H2220</t>
  </si>
  <si>
    <t>H2221</t>
  </si>
  <si>
    <t>H2266</t>
  </si>
  <si>
    <t>C2446</t>
  </si>
  <si>
    <t>H2223</t>
  </si>
  <si>
    <t>Tarte à l'Oignon (indiv)</t>
  </si>
  <si>
    <t>C2465</t>
  </si>
  <si>
    <t>Tarte aux 3 fromages</t>
  </si>
  <si>
    <t>C1671</t>
  </si>
  <si>
    <t>Tarte Tomate Chèvre Basilic</t>
  </si>
  <si>
    <t>C1599</t>
  </si>
  <si>
    <t>H2224</t>
  </si>
  <si>
    <t>H2226</t>
  </si>
  <si>
    <t>Veau Ss Sce ssel</t>
  </si>
  <si>
    <t>C1774</t>
  </si>
  <si>
    <t>H2227</t>
  </si>
  <si>
    <t>H2229</t>
  </si>
  <si>
    <t>Volaille Ss Sce ssel</t>
  </si>
  <si>
    <t>C1771</t>
  </si>
  <si>
    <t>H2231</t>
  </si>
  <si>
    <t>H2230</t>
  </si>
  <si>
    <t>Yaourt Nature Non Sucré</t>
  </si>
  <si>
    <t>F1952</t>
  </si>
  <si>
    <t>date:</t>
  </si>
  <si>
    <t>Date:</t>
  </si>
  <si>
    <t xml:space="preserve">ATTENTION : Code (Plat Complet) C1882 </t>
  </si>
  <si>
    <t>DECLINAISON PLATS VEGETARIENS (Plat Complet)</t>
  </si>
  <si>
    <t>DECLINAISON PLATS HALAL (Plat complet)</t>
  </si>
  <si>
    <t>code</t>
  </si>
  <si>
    <t>PREMIUM 1</t>
  </si>
  <si>
    <t>PREMIUM 2</t>
  </si>
  <si>
    <t>LIBERTE 1</t>
  </si>
  <si>
    <t>LIBERTE 2</t>
  </si>
  <si>
    <t>MIDI - Adaption ss Sel/Graisse</t>
  </si>
  <si>
    <t>SOIR - Adaption ss Sel/Graisse</t>
  </si>
  <si>
    <t>Plat Végétariens Déjeuner</t>
  </si>
  <si>
    <t>Plat Végétarien Soir</t>
  </si>
  <si>
    <t>Plat HALAL</t>
  </si>
  <si>
    <t>Lundi</t>
  </si>
  <si>
    <t>(plat complet)</t>
  </si>
  <si>
    <t>Mardi</t>
  </si>
  <si>
    <t>;;</t>
  </si>
  <si>
    <t>Mercredi</t>
  </si>
  <si>
    <t>Vendredi</t>
  </si>
  <si>
    <t>Samedi</t>
  </si>
  <si>
    <t>Dimanche</t>
  </si>
  <si>
    <t xml:space="preserve"> </t>
  </si>
  <si>
    <t>LUTINS</t>
  </si>
  <si>
    <t>Entree</t>
  </si>
  <si>
    <t>Charcuterie Assortiment*</t>
  </si>
  <si>
    <t>Plat</t>
  </si>
  <si>
    <t>Pennes Bolognaise(plat complet)</t>
  </si>
  <si>
    <t>Garniture</t>
  </si>
  <si>
    <t>Assiette</t>
  </si>
  <si>
    <t>CROQUE MONSIEUR* salade</t>
  </si>
  <si>
    <t>Laitage</t>
  </si>
  <si>
    <t>LUTIN BEBE - SEMAINE PAIRE</t>
  </si>
  <si>
    <t>Jeudi</t>
  </si>
  <si>
    <t>Compote de Pomme Banane Ss Sucre</t>
  </si>
  <si>
    <t>Compote de Pomme ss Sucre</t>
  </si>
  <si>
    <t>Compote de Poire ss Sucre</t>
  </si>
  <si>
    <t>LUTIN BEBE - SEMAINE IMPAIRE</t>
  </si>
  <si>
    <t>Puree de Betterave Ss Lait Ssel</t>
  </si>
  <si>
    <t>Petit Suisse Sans Sucre</t>
  </si>
  <si>
    <t>LUTIN - GOUTER SEMAINE PAIRE</t>
  </si>
  <si>
    <t>Gouter 1</t>
  </si>
  <si>
    <t>Fromage Blanc Sans Sucre</t>
  </si>
  <si>
    <t>Gouter 2</t>
  </si>
  <si>
    <t>Gouter 3</t>
  </si>
  <si>
    <t>LUTIN  - GOUTER SEMAINE IMPAIRE</t>
  </si>
  <si>
    <t>PREMIUM SANTE ET PREMIUM SANTE SOIR</t>
  </si>
  <si>
    <t>Plats Premium Sante Soir</t>
  </si>
  <si>
    <t>Plat 1</t>
  </si>
  <si>
    <t>Quiche Lorraine*</t>
  </si>
  <si>
    <t>Plat 2</t>
  </si>
  <si>
    <t>Filet de Colin Pané</t>
  </si>
  <si>
    <t>Dessert Premium Sante Soir</t>
  </si>
  <si>
    <t>Dessert 1</t>
  </si>
  <si>
    <t>Fromage Premium Sante Sans Sucre</t>
  </si>
  <si>
    <t xml:space="preserve">Fromage </t>
  </si>
  <si>
    <t>Dessert Premium Sante Sans Sucre</t>
  </si>
  <si>
    <t>Dessert 2</t>
  </si>
  <si>
    <t>GOURMAND  - A LA CARTE REMPLACEMENT ENTREE</t>
  </si>
  <si>
    <t>Option1</t>
  </si>
  <si>
    <t>Pompom Cacao</t>
  </si>
  <si>
    <t>Option 2</t>
  </si>
  <si>
    <t>Option 3</t>
  </si>
  <si>
    <t>Option 4</t>
  </si>
  <si>
    <t>Option 5</t>
  </si>
  <si>
    <t>EKILIBRE</t>
  </si>
  <si>
    <t>ZAC Des Chevries</t>
  </si>
  <si>
    <t>7 Rue des Vieilles Granges</t>
  </si>
  <si>
    <t>78410 AUBERGENVILLE</t>
  </si>
  <si>
    <t>EKILIBRE - VOS INTERLOCUTEURS</t>
  </si>
  <si>
    <t>et les numéros pour nous joindre</t>
  </si>
  <si>
    <t>POUR CONTACTER EKILIBRE :</t>
  </si>
  <si>
    <t xml:space="preserve">EN CAS D'URGENCE DU LUNDI AU DIMANCHE </t>
  </si>
  <si>
    <t>Tél :   01 30 90 02 60</t>
  </si>
  <si>
    <t>Tél  Astreinte Urgence :  06 13 05 84 53</t>
  </si>
  <si>
    <t>Fax :  01 30 90 11 29</t>
  </si>
  <si>
    <t>Mail: contact@ekilibre.com</t>
  </si>
  <si>
    <t>Tous les jours du lundi au dimanche de 8h à 18h</t>
  </si>
  <si>
    <t>(En priorité appeler le standard - numéro ci-dessus)</t>
  </si>
  <si>
    <t>Tous les jours du lundi au Vendredi de 8h à 16h</t>
  </si>
  <si>
    <t>Si non réponse, laisser un message régulièrement consulté,</t>
  </si>
  <si>
    <t>Possibilité de laisser un message si absent</t>
  </si>
  <si>
    <t>en indiquant vos noms et coordonnées pour rappel</t>
  </si>
  <si>
    <t>ACCUEIL ET COMMANDE</t>
  </si>
  <si>
    <t xml:space="preserve">DIRECTION </t>
  </si>
  <si>
    <t>Virginie DAVID</t>
  </si>
  <si>
    <t>Véronique GUILLAUMOT</t>
  </si>
  <si>
    <t>Valérie SCOMOROVSCHI</t>
  </si>
  <si>
    <t>Nadia CONFAIS</t>
  </si>
  <si>
    <t xml:space="preserve">En cas d'urgence </t>
  </si>
  <si>
    <t>Complément d'information, Prise de Commande</t>
  </si>
  <si>
    <t>ou pour toutes questions ou</t>
  </si>
  <si>
    <t>Envoi des Menus, Modification…</t>
  </si>
  <si>
    <t>remarques relatives au service.</t>
  </si>
  <si>
    <t>RESPONSABLE LIVRAISON</t>
  </si>
  <si>
    <t>RESPONSABLE PRODUCTION</t>
  </si>
  <si>
    <t>Demba Sakhanoko</t>
  </si>
  <si>
    <t>Thierry Caloch</t>
  </si>
  <si>
    <t>Olivier Gallais</t>
  </si>
  <si>
    <t>Pour toutes questions</t>
  </si>
  <si>
    <t>En cas d'impossibilité de joindre</t>
  </si>
  <si>
    <t xml:space="preserve"> relatives aux Livraisons,</t>
  </si>
  <si>
    <t>les interlocuteurs principaux</t>
  </si>
  <si>
    <t>RESPONSABLES QUALITE</t>
  </si>
  <si>
    <t>Geneviève Comeau</t>
  </si>
  <si>
    <t>Lea Rivault</t>
  </si>
  <si>
    <t>Pour toutes questions relatives à l'organisation,</t>
  </si>
  <si>
    <r>
      <t>www.</t>
    </r>
    <r>
      <rPr>
        <sz val="20"/>
        <color indexed="52"/>
        <rFont val="Arial Narrow"/>
        <family val="2"/>
      </rPr>
      <t>ekilibre</t>
    </r>
    <r>
      <rPr>
        <sz val="20"/>
        <rFont val="Arial Narrow"/>
        <family val="2"/>
      </rPr>
      <t>.com</t>
    </r>
  </si>
  <si>
    <t>la règlementation, les règles sanitaires, la traçabilité…</t>
  </si>
  <si>
    <t>Mise à jour - janvier 2023</t>
  </si>
  <si>
    <t>(Code Client / rempli par Ekilibre )</t>
  </si>
  <si>
    <t>(E-F-D Hors Regime / Code Rempli par Ekilibre)</t>
  </si>
  <si>
    <t>(P-L  Hors Regime et Hors Sal / Code Rempli par Ekilibre)</t>
  </si>
  <si>
    <t xml:space="preserve">NOM SITE A LIVRER: </t>
  </si>
  <si>
    <t>JOURNEE DU</t>
  </si>
  <si>
    <t>LES ENTREES</t>
  </si>
  <si>
    <t>LES PLATS</t>
  </si>
  <si>
    <t>LES LEGUMES</t>
  </si>
  <si>
    <t>LES LAITAGES</t>
  </si>
  <si>
    <t>LES DESSERTS</t>
  </si>
  <si>
    <t>CL000</t>
  </si>
  <si>
    <t>Ekilibre  -  MENU DE LA SEMAINE</t>
  </si>
  <si>
    <t>SEMAINE DU  :</t>
  </si>
  <si>
    <t>EKILIBRE RESTAURATION TRAITEUR</t>
  </si>
  <si>
    <t xml:space="preserve">  Liberté</t>
  </si>
  <si>
    <t>Menu du Jour 1</t>
  </si>
  <si>
    <t>(Code Client / rempli par Ekilibre à la réception de la commande)</t>
  </si>
  <si>
    <t>EKILIBRE - BON DE COMMANDE EPICERIE</t>
  </si>
  <si>
    <t>NOM DU SITE DE LIVRAISON:</t>
  </si>
  <si>
    <t>DATE DE LIVRAISON :</t>
  </si>
  <si>
    <t>PRODUITS</t>
  </si>
  <si>
    <t>COLISAGE</t>
  </si>
  <si>
    <t>PRIX € HT</t>
  </si>
  <si>
    <t>QUANTITE</t>
  </si>
  <si>
    <t>PRIX TOTAL HT</t>
  </si>
  <si>
    <t>CONDIMENTS EN DOSETTE:</t>
  </si>
  <si>
    <t>Sel dosette individuelle 0,8 g</t>
  </si>
  <si>
    <t>Carton x2000</t>
  </si>
  <si>
    <t>Poivre dosette individuel 0.14 g</t>
  </si>
  <si>
    <t>Carton x500</t>
  </si>
  <si>
    <t>Mayonnaise dosette individuelle 10 g</t>
  </si>
  <si>
    <t>Ketchup dosette individuelle 10 g</t>
  </si>
  <si>
    <t>Moutarde dosette individuelle 4 g</t>
  </si>
  <si>
    <t>Carton x 1000</t>
  </si>
  <si>
    <t>x1</t>
  </si>
  <si>
    <t>CONDIMENTS ET EPICE EN VRAC:</t>
  </si>
  <si>
    <t xml:space="preserve">Huile Olive litre </t>
  </si>
  <si>
    <t>Vinaigre d'Alcool 1,5l</t>
  </si>
  <si>
    <t>Sauce Salade Bidon 5l</t>
  </si>
  <si>
    <t>Bidon Huile Tournesol 5l - Friteuse</t>
  </si>
  <si>
    <t>EPICERIE PETIT DEJEUNER</t>
  </si>
  <si>
    <t>Beurre 8g x 125 par boite</t>
  </si>
  <si>
    <t>Lait Litre UHT 1l</t>
  </si>
  <si>
    <t>x6</t>
  </si>
  <si>
    <t>Carton x240</t>
  </si>
  <si>
    <t>Confiture Portion Multi Parfum 30g</t>
  </si>
  <si>
    <t>Carton x120</t>
  </si>
  <si>
    <t>Pate à Tartiner Chocolat Portion 20g</t>
  </si>
  <si>
    <t>Carton x 120</t>
  </si>
  <si>
    <t>Miel Pot de 1 Kg</t>
  </si>
  <si>
    <t>Pot de 1kg</t>
  </si>
  <si>
    <t>500g</t>
  </si>
  <si>
    <t>x 40</t>
  </si>
  <si>
    <t>Biscotte x 2unités</t>
  </si>
  <si>
    <t>x 1</t>
  </si>
  <si>
    <t>x100</t>
  </si>
  <si>
    <t>EPICERIE COLLATION - GOUTER</t>
  </si>
  <si>
    <t>Compote Sans Sucre Ajoute - Pommes</t>
  </si>
  <si>
    <t>Compote Sans Sucre Ajoute - Poires</t>
  </si>
  <si>
    <t>Compote Sans Sucre Ajoute - Peches</t>
  </si>
  <si>
    <t>Compote Sans Sucre Ajoute - Pommes Banane</t>
  </si>
  <si>
    <t>Compote Sans Sucre Ajoute - Pommes Coing</t>
  </si>
  <si>
    <t>Boudoir Gateau par 2 (x190)</t>
  </si>
  <si>
    <t>Carton x 190</t>
  </si>
  <si>
    <t>Galette St Michel Gateau par 2 (x200)</t>
  </si>
  <si>
    <t>Carton x 200</t>
  </si>
  <si>
    <t>Pompom Cacao (x110)</t>
  </si>
  <si>
    <t>Carton x 110</t>
  </si>
  <si>
    <t>Carton x 96</t>
  </si>
  <si>
    <t>Petit Pain Doo Wap Pepite Chocolat</t>
  </si>
  <si>
    <t>Carton x 72</t>
  </si>
  <si>
    <t>Carton x 130</t>
  </si>
  <si>
    <t>Carton x 100</t>
  </si>
  <si>
    <t>Moelleux Citron</t>
  </si>
  <si>
    <t>Fromage Blanc Sans Sucre (x48)</t>
  </si>
  <si>
    <t>x48</t>
  </si>
  <si>
    <t>Petit Suisse Nature Sans Sucre (x48)</t>
  </si>
  <si>
    <t>Yaourt Nature Sans Sucre (x48)</t>
  </si>
  <si>
    <t>Yaourt Aux Fruits (x48)</t>
  </si>
  <si>
    <t>EPICERIE DIVERS</t>
  </si>
  <si>
    <t>Sachet Salade 500g</t>
  </si>
  <si>
    <t>Emmental Rapé sac 1kg</t>
  </si>
  <si>
    <t>Sauce Tomate Napolitaine en Poche 3kg</t>
  </si>
  <si>
    <t>Riz Indica Sac de 5 kg</t>
  </si>
  <si>
    <t>Eau de Source 50cl (x24)</t>
  </si>
  <si>
    <t>x24</t>
  </si>
  <si>
    <t>Eau de Source 1,5 l (x6)</t>
  </si>
  <si>
    <t>Jus d'Orange Litre (x6)</t>
  </si>
  <si>
    <t>x 6</t>
  </si>
  <si>
    <t xml:space="preserve">Film étirable 30 métres </t>
  </si>
  <si>
    <t xml:space="preserve">x 1 </t>
  </si>
  <si>
    <t>x 24</t>
  </si>
  <si>
    <t>TOTAL HORS TAXES :</t>
  </si>
  <si>
    <t>Signature :</t>
  </si>
  <si>
    <t>Total Repas</t>
  </si>
  <si>
    <r>
      <t xml:space="preserve">EKILIBRE - </t>
    </r>
    <r>
      <rPr>
        <b/>
        <sz val="20"/>
        <rFont val="Arial"/>
        <family val="2"/>
      </rPr>
      <t xml:space="preserve">BON DE COMMANDE REPAS  - LIBERTE </t>
    </r>
  </si>
  <si>
    <t>News - News - News - News - News  - News</t>
  </si>
  <si>
    <t>Mat</t>
  </si>
  <si>
    <t>Prim</t>
  </si>
  <si>
    <t>Adu</t>
  </si>
  <si>
    <t>ou à la carte…</t>
  </si>
  <si>
    <t>:Totaux           /         sous Totaux :</t>
  </si>
  <si>
    <t>IMPORT</t>
  </si>
  <si>
    <t>MAT</t>
  </si>
  <si>
    <t>PRIM</t>
  </si>
  <si>
    <t>LUN</t>
  </si>
  <si>
    <t>MAR</t>
  </si>
  <si>
    <t>MER</t>
  </si>
  <si>
    <t>JEU</t>
  </si>
  <si>
    <t>VEN</t>
  </si>
  <si>
    <t>SAM</t>
  </si>
  <si>
    <t>DIM</t>
  </si>
  <si>
    <t>DECLINAISON SANTE - SANS PORC SUR LES MENUS REGIME</t>
  </si>
  <si>
    <t>F2082</t>
  </si>
  <si>
    <t>G2332</t>
  </si>
  <si>
    <t>D1816</t>
  </si>
  <si>
    <t>Riz Sauvage</t>
  </si>
  <si>
    <t>F2008</t>
  </si>
  <si>
    <t>D1789</t>
  </si>
  <si>
    <t>Pommes Rissolées</t>
  </si>
  <si>
    <t>Mousse Sans Sucre</t>
  </si>
  <si>
    <t>B1013</t>
  </si>
  <si>
    <t>Carottes Râpées</t>
  </si>
  <si>
    <t>B1030</t>
  </si>
  <si>
    <t>G2101</t>
  </si>
  <si>
    <t>(Plat Complet)</t>
  </si>
  <si>
    <t>B1156</t>
  </si>
  <si>
    <t>Salade de PDT Persillées - Entrée</t>
  </si>
  <si>
    <t>C1466</t>
  </si>
  <si>
    <t>Omelette Nature</t>
  </si>
  <si>
    <t>B1102</t>
  </si>
  <si>
    <t>G2096</t>
  </si>
  <si>
    <t>B1264</t>
  </si>
  <si>
    <t>C0002</t>
  </si>
  <si>
    <t>Poulet Champ / Purée de Butternut</t>
  </si>
  <si>
    <t>F2010</t>
  </si>
  <si>
    <t>Cantal AOP</t>
  </si>
  <si>
    <t>F1913</t>
  </si>
  <si>
    <t>Milanette</t>
  </si>
  <si>
    <t>B1015</t>
  </si>
  <si>
    <t>Céleri Remoulade</t>
  </si>
  <si>
    <t>Concombre Vinaigrette</t>
  </si>
  <si>
    <t>Cordon Bleu de dinde (VF)</t>
  </si>
  <si>
    <t>C1247</t>
  </si>
  <si>
    <t>Pavé de Colin d'Alaska MSC Béarnaise</t>
  </si>
  <si>
    <t>Pomme</t>
  </si>
  <si>
    <t>Poire</t>
  </si>
  <si>
    <t>Betteraves Bio</t>
  </si>
  <si>
    <t>F2032</t>
  </si>
  <si>
    <t>Yaourt Nature BIO (IDF)</t>
  </si>
  <si>
    <t>B1387</t>
  </si>
  <si>
    <t>1/2 Pomelos Sans sucre</t>
  </si>
  <si>
    <t>C0032</t>
  </si>
  <si>
    <t>Saute Veau - Poelée Céréale Leg</t>
  </si>
  <si>
    <t>C2720</t>
  </si>
  <si>
    <t>G2315</t>
  </si>
  <si>
    <t>Coupelle de Pêches au Sirop</t>
  </si>
  <si>
    <t>G2406</t>
  </si>
  <si>
    <t>B1196</t>
  </si>
  <si>
    <t>B1139</t>
  </si>
  <si>
    <t>Carottes Râpées BIO</t>
  </si>
  <si>
    <t>Fromage Blanc BIO</t>
  </si>
  <si>
    <t>F1920</t>
  </si>
  <si>
    <t>Mini-Roitelet</t>
  </si>
  <si>
    <t>C2817</t>
  </si>
  <si>
    <t>Salade de Tomates</t>
  </si>
  <si>
    <t>C2200</t>
  </si>
  <si>
    <t>Pavé de Colin MSC Jardinière</t>
  </si>
  <si>
    <t>C0009</t>
  </si>
  <si>
    <t>D2164</t>
  </si>
  <si>
    <t>D1759</t>
  </si>
  <si>
    <t>G2393</t>
  </si>
  <si>
    <t>B1010</t>
  </si>
  <si>
    <t>B1096</t>
  </si>
  <si>
    <t>C2080</t>
  </si>
  <si>
    <t>Sauté de Porc* (VPF) Charcutière</t>
  </si>
  <si>
    <t>C1614</t>
  </si>
  <si>
    <t>Steak Haché (VBF) - Ketchup</t>
  </si>
  <si>
    <t>C0003</t>
  </si>
  <si>
    <t>Saute Boeuf - Pdt / Carotte</t>
  </si>
  <si>
    <t>C0010</t>
  </si>
  <si>
    <t>Roti Dinde - Jardiniere Legume</t>
  </si>
  <si>
    <t>F1898</t>
  </si>
  <si>
    <t>G2030</t>
  </si>
  <si>
    <t>Flan Nappé Caramel</t>
  </si>
  <si>
    <t>D1762</t>
  </si>
  <si>
    <t>D1799</t>
  </si>
  <si>
    <t>F2043</t>
  </si>
  <si>
    <t>G2566</t>
  </si>
  <si>
    <t>B1183</t>
  </si>
  <si>
    <t>Salade Napoli (pâtes,tomates) - Entrée</t>
  </si>
  <si>
    <t>B1002</t>
  </si>
  <si>
    <t>C2400</t>
  </si>
  <si>
    <t>Tarte aux Poireaux (plat)</t>
  </si>
  <si>
    <t>D1679</t>
  </si>
  <si>
    <t>D2135</t>
  </si>
  <si>
    <t>poêlée camarguaise (riz &amp; lég)</t>
  </si>
  <si>
    <t>F1950</t>
  </si>
  <si>
    <t>Tomme Noire</t>
  </si>
  <si>
    <t>G2109</t>
  </si>
  <si>
    <t>Ananas Frais</t>
  </si>
  <si>
    <t>G1961</t>
  </si>
  <si>
    <t>Banane</t>
  </si>
  <si>
    <t>G2560</t>
  </si>
  <si>
    <t>B1191</t>
  </si>
  <si>
    <t>C1446</t>
  </si>
  <si>
    <t>D2308</t>
  </si>
  <si>
    <t>F1945</t>
  </si>
  <si>
    <t>Six de Savoie</t>
  </si>
  <si>
    <t>G2314</t>
  </si>
  <si>
    <t>B1129</t>
  </si>
  <si>
    <t>salade coleslaw</t>
  </si>
  <si>
    <t>C0028</t>
  </si>
  <si>
    <t>F1902</t>
  </si>
  <si>
    <t>Fourme D'Ambert AOP</t>
  </si>
  <si>
    <t>G2161</t>
  </si>
  <si>
    <t>Purée de Pomme Banane Ss Sucre</t>
  </si>
  <si>
    <t>G2246</t>
  </si>
  <si>
    <t>Crème dessert Chocolat BIO</t>
  </si>
  <si>
    <t>Café moulu 100% Arabica 1 kg</t>
  </si>
  <si>
    <t>Petit Beurre Gateau par 2 (x180)</t>
  </si>
  <si>
    <t>Crème Dessert Chocolat (x48)</t>
  </si>
  <si>
    <t>Jus d'Orange Briquette 20cl (x24)</t>
  </si>
  <si>
    <t>Jus de Pommes Litre - Pack de 6l</t>
  </si>
  <si>
    <t>Sylene ORLIANGE</t>
  </si>
  <si>
    <t>G1972</t>
  </si>
  <si>
    <t>Yaourt aromatisé BIO (IDF)</t>
  </si>
  <si>
    <t>Entree Dejeuner SSel Ajoute</t>
  </si>
  <si>
    <t>B1339</t>
  </si>
  <si>
    <t>Steak Haché au Jus (VBF)</t>
  </si>
  <si>
    <t>C1430</t>
  </si>
  <si>
    <t>Galette de Sarrazin Poulet Champignons</t>
  </si>
  <si>
    <t>C1294</t>
  </si>
  <si>
    <t>Cheese Burger (VBF)</t>
  </si>
  <si>
    <t>E1860</t>
  </si>
  <si>
    <t>Grande Salade Pok Bowl Céréales</t>
  </si>
  <si>
    <t>E1869</t>
  </si>
  <si>
    <t>Grande salade fromagère</t>
  </si>
  <si>
    <t>E1873</t>
  </si>
  <si>
    <t>Grande salade Napolitaine</t>
  </si>
  <si>
    <t>E1864</t>
  </si>
  <si>
    <t>E1855</t>
  </si>
  <si>
    <t>Tarte aux 4 Fromages</t>
  </si>
  <si>
    <t>(prix maj 1/11/2025)</t>
  </si>
  <si>
    <t>Sauce Salade dosette individuelle 10 g</t>
  </si>
  <si>
    <t>Cornichons 150+ boite 5/1</t>
  </si>
  <si>
    <t>Sel de mer Fin 1kg</t>
  </si>
  <si>
    <t>Poivre blanc moulu 1kg</t>
  </si>
  <si>
    <t>Piment Fort moulu 350gr</t>
  </si>
  <si>
    <t>Curry Doux Sac 1Kg</t>
  </si>
  <si>
    <t>Gingembre moulu 500gr</t>
  </si>
  <si>
    <t>Paprika 1kg</t>
  </si>
  <si>
    <t>Ciboulette coupée 250g</t>
  </si>
  <si>
    <t>Oignons Rissolées Sac 1kg</t>
  </si>
  <si>
    <t>Ail Semoule Sac de 1kg</t>
  </si>
  <si>
    <t>Sucre Sachet 4g*750</t>
  </si>
  <si>
    <t>Carton</t>
  </si>
  <si>
    <t>Chocolat Poudre nesquick dose Individuel 13,5g*240</t>
  </si>
  <si>
    <t>Pain de Mie tranché 10X10</t>
  </si>
  <si>
    <t>Cereale portion individuelle*40</t>
  </si>
  <si>
    <t>X 208</t>
  </si>
  <si>
    <t>THE SACHET X 100</t>
  </si>
  <si>
    <t>INFUSION VERVEINE SACHET X100</t>
  </si>
  <si>
    <t>INFUSION TILLEUL SACHET X100</t>
  </si>
  <si>
    <t>Carton x 180</t>
  </si>
  <si>
    <t>Gaufre flash 40grsx96</t>
  </si>
  <si>
    <t>Batons de Chocolat 10grs</t>
  </si>
  <si>
    <t>Mini moelleux 4/4 Pur Beurre</t>
  </si>
  <si>
    <t xml:space="preserve">Gaufre de liége Chocolat </t>
  </si>
  <si>
    <t>Serviette de Table 30 X 30 - carton de 3000</t>
  </si>
  <si>
    <t>X3000</t>
  </si>
  <si>
    <t>1 Pack x 6 litres</t>
  </si>
  <si>
    <t>mail :  service.qualite@ekilibre.com</t>
  </si>
  <si>
    <t>(commande le LUNDI précédent pour livraison le MERCREDI EN 10)</t>
  </si>
  <si>
    <t>Riz Blanc</t>
  </si>
  <si>
    <t xml:space="preserve">Mercredi Repas Créole   </t>
  </si>
  <si>
    <t>Jeudi repas type américain</t>
  </si>
  <si>
    <t>Pâté de Campagne* (VPF) - Cornichon</t>
  </si>
  <si>
    <t>B1565</t>
  </si>
  <si>
    <t>Timbaline de colin &amp; Surimi</t>
  </si>
  <si>
    <t>Betteraves Vinaigrette</t>
  </si>
  <si>
    <t>1/2 Pomelos au sucre</t>
  </si>
  <si>
    <t>C1335</t>
  </si>
  <si>
    <t>Pilons de Poulet Tex Mex</t>
  </si>
  <si>
    <t>C1460</t>
  </si>
  <si>
    <t>Cappelletti aux 5 Fromages</t>
  </si>
  <si>
    <t>C2801</t>
  </si>
  <si>
    <t>Ballotin de Dinde (FR) sce Moutarde</t>
  </si>
  <si>
    <t>C1547</t>
  </si>
  <si>
    <t>Raviolis de Boeuf (VBF) au Fromage</t>
  </si>
  <si>
    <t>C1631</t>
  </si>
  <si>
    <t>Tomato'Fish MSC</t>
  </si>
  <si>
    <t>Colin MSC Crème amande - Riz / Legume</t>
  </si>
  <si>
    <t>C2569</t>
  </si>
  <si>
    <t>Nuggets de blé croustillants</t>
  </si>
  <si>
    <t>C2212</t>
  </si>
  <si>
    <t>Pavé de colin MSC à la Napolitaine</t>
  </si>
  <si>
    <t>Lasagne Bolognaise HALAL (plat complet)</t>
  </si>
  <si>
    <t>C2723</t>
  </si>
  <si>
    <t>Haut de Cuisse de Poulet Halal - Ketchup</t>
  </si>
  <si>
    <t>D2177</t>
  </si>
  <si>
    <t>Poélée Tex Mex</t>
  </si>
  <si>
    <t>Petits Pois CE2</t>
  </si>
  <si>
    <t>Haricots Verts CE2 Persillés</t>
  </si>
  <si>
    <t>D1813</t>
  </si>
  <si>
    <t>riz aux petits légumes</t>
  </si>
  <si>
    <t>D1717</t>
  </si>
  <si>
    <t>Haricots Verts BIO</t>
  </si>
  <si>
    <t>F1990</t>
  </si>
  <si>
    <t>Saint Nectaire AOP</t>
  </si>
  <si>
    <t>edam</t>
  </si>
  <si>
    <t>F2055</t>
  </si>
  <si>
    <t>Rondelé Nature BIO</t>
  </si>
  <si>
    <t>G2024</t>
  </si>
  <si>
    <t>Cookie Local</t>
  </si>
  <si>
    <t>G2229</t>
  </si>
  <si>
    <t>Arlequin de Fruits</t>
  </si>
  <si>
    <t>G2184</t>
  </si>
  <si>
    <t>Yaourt Brassé aux Fruits</t>
  </si>
  <si>
    <t>purée de pomme ss sucre</t>
  </si>
  <si>
    <t>G2317</t>
  </si>
  <si>
    <t>Crème dessert vanille BIO</t>
  </si>
  <si>
    <t>B1574</t>
  </si>
  <si>
    <t>Salade de Pdt Bulgare</t>
  </si>
  <si>
    <t>B1012</t>
  </si>
  <si>
    <t>Duo de chou vinaigrette</t>
  </si>
  <si>
    <t>B1207</t>
  </si>
  <si>
    <t>Taboulé</t>
  </si>
  <si>
    <t>B1109</t>
  </si>
  <si>
    <t>Radis - Beurre</t>
  </si>
  <si>
    <t>Tomate nature (SV)</t>
  </si>
  <si>
    <t>C1819</t>
  </si>
  <si>
    <t>Sauté de Veau (VF) aux Olives</t>
  </si>
  <si>
    <t>C2125</t>
  </si>
  <si>
    <t>Filet de Colin MSC beurre blanc</t>
  </si>
  <si>
    <t>C2367</t>
  </si>
  <si>
    <t>Risotto fromage Volaille (VF) (plat complet)</t>
  </si>
  <si>
    <t>C2444</t>
  </si>
  <si>
    <t>Manchons de Poulet pané épicé</t>
  </si>
  <si>
    <t>C1413</t>
  </si>
  <si>
    <t>Duo de Quinoa Thaï aux Légumes (plat complet)</t>
  </si>
  <si>
    <t>C0036</t>
  </si>
  <si>
    <t>Chili Con Carne Régime</t>
  </si>
  <si>
    <t>C2895</t>
  </si>
  <si>
    <t>Boulgour &amp; Lentilles Vertes (plat complet)</t>
  </si>
  <si>
    <t>C2586</t>
  </si>
  <si>
    <t>Sauté de Poulet Halal sauce Napolitaine</t>
  </si>
  <si>
    <t>C2725</t>
  </si>
  <si>
    <t>Nuggets de Poulet Halal</t>
  </si>
  <si>
    <t>D1678</t>
  </si>
  <si>
    <t>Carottes BIO</t>
  </si>
  <si>
    <t>D2128</t>
  </si>
  <si>
    <t>Quinoa</t>
  </si>
  <si>
    <t>Pommes rissolées</t>
  </si>
  <si>
    <t>D2032</t>
  </si>
  <si>
    <t>L'Authentique Poêlée  (PDT, HV, carottes, poivrons)</t>
  </si>
  <si>
    <t>D1701</t>
  </si>
  <si>
    <t>Farfalles</t>
  </si>
  <si>
    <t>Cabrette BIO</t>
  </si>
  <si>
    <t>F1988</t>
  </si>
  <si>
    <t>Délice Fondu Au Camembert</t>
  </si>
  <si>
    <t>F1994</t>
  </si>
  <si>
    <t>Petit moulé Aux Noix</t>
  </si>
  <si>
    <t>G2141</t>
  </si>
  <si>
    <t>Tarte Citron</t>
  </si>
  <si>
    <t>G2217</t>
  </si>
  <si>
    <t>Crème Dessert Chocolat</t>
  </si>
  <si>
    <t>Fromage Blanc Aux Fruits</t>
  </si>
  <si>
    <t>G2032</t>
  </si>
  <si>
    <t>Liégeois Café BIO</t>
  </si>
  <si>
    <t>B1043</t>
  </si>
  <si>
    <t>Crudités aux Achards</t>
  </si>
  <si>
    <t>B1204</t>
  </si>
  <si>
    <t>Saucisson* Panaché - Cornichon</t>
  </si>
  <si>
    <t>Salade Verte (SV)</t>
  </si>
  <si>
    <t>Concombre vinaigrette</t>
  </si>
  <si>
    <t>Macédoine Mayonnaise</t>
  </si>
  <si>
    <t>C2529</t>
  </si>
  <si>
    <t>Carri de Boeuf VBF</t>
  </si>
  <si>
    <t>C2031</t>
  </si>
  <si>
    <t>Lasagnes Bolognaise VBF (plat complet)</t>
  </si>
  <si>
    <t>Merguez Grillees</t>
  </si>
  <si>
    <t>C0030</t>
  </si>
  <si>
    <t>Colin MSC coco curry - Semoule / Leg</t>
  </si>
  <si>
    <t>C0033</t>
  </si>
  <si>
    <t>Omelette - Pdt / Duo Carotte</t>
  </si>
  <si>
    <t>C1373</t>
  </si>
  <si>
    <t>Parmentier de Légumes (plat complet)</t>
  </si>
  <si>
    <t>C2826</t>
  </si>
  <si>
    <t>Cheese Burger Halal</t>
  </si>
  <si>
    <t>C2730</t>
  </si>
  <si>
    <t>Emince de Poulet au Curry HALAL</t>
  </si>
  <si>
    <t>D1900</t>
  </si>
  <si>
    <t>Riz Basmati</t>
  </si>
  <si>
    <t>D2233</t>
  </si>
  <si>
    <t>Haricots Beurre CE2</t>
  </si>
  <si>
    <t>Semoule aux 7 Légumes</t>
  </si>
  <si>
    <t>Poêlée rustique (carotte, haricot vert, oignon)</t>
  </si>
  <si>
    <t>Pommes campagnardes au paprika</t>
  </si>
  <si>
    <t>F2009</t>
  </si>
  <si>
    <t>Yaourt brassé nature</t>
  </si>
  <si>
    <t>F1932</t>
  </si>
  <si>
    <t>Port Salut</t>
  </si>
  <si>
    <t>F1937</t>
  </si>
  <si>
    <t>Tartare ail et Fines Herbes</t>
  </si>
  <si>
    <t>F1890</t>
  </si>
  <si>
    <t>Chanteneige</t>
  </si>
  <si>
    <t>F2038</t>
  </si>
  <si>
    <t>chanteneige bio</t>
  </si>
  <si>
    <t>Moelleux au Sucre Perlé</t>
  </si>
  <si>
    <t>G2418</t>
  </si>
  <si>
    <t>Orange BIO</t>
  </si>
  <si>
    <t>Ananas frais</t>
  </si>
  <si>
    <t>G2475</t>
  </si>
  <si>
    <t>Madeleine sans sucre</t>
  </si>
  <si>
    <t>B1370</t>
  </si>
  <si>
    <t>Avocat Mayonnaise</t>
  </si>
  <si>
    <t>B1362</t>
  </si>
  <si>
    <t>Taboulé (semoule BIO)</t>
  </si>
  <si>
    <t>C1268</t>
  </si>
  <si>
    <t>Brandade de Morue MSC (plat complet)</t>
  </si>
  <si>
    <t>C2233</t>
  </si>
  <si>
    <t>Haut de Cuisse de Poulet - Ketchup</t>
  </si>
  <si>
    <t>C1384</t>
  </si>
  <si>
    <t>Coquillettes and cheese (plat complet)</t>
  </si>
  <si>
    <t>C1356</t>
  </si>
  <si>
    <t>Ailes de poulet issue du Label Rouge</t>
  </si>
  <si>
    <t>C0038</t>
  </si>
  <si>
    <t>Steak haché - Pâtes</t>
  </si>
  <si>
    <t>C0039</t>
  </si>
  <si>
    <t>Parmentier de poisson MSC régime</t>
  </si>
  <si>
    <t>C2402</t>
  </si>
  <si>
    <t>Beignet de poisson MSC</t>
  </si>
  <si>
    <t>Haché au Poulet Pané Halal</t>
  </si>
  <si>
    <t>C2738</t>
  </si>
  <si>
    <t>Pilons de poulet Halal</t>
  </si>
  <si>
    <t>D1728</t>
  </si>
  <si>
    <t>Jardinière de légumes CE2 (carottes, navets, pois, haricots)</t>
  </si>
  <si>
    <t>D2074</t>
  </si>
  <si>
    <t>Purée de Carottes CE2 et PDT</t>
  </si>
  <si>
    <t>F1908</t>
  </si>
  <si>
    <t>Gouda</t>
  </si>
  <si>
    <t>F1882</t>
  </si>
  <si>
    <t>Brebis Crème</t>
  </si>
  <si>
    <t>Fromage Du Jour</t>
  </si>
  <si>
    <t>G1971</t>
  </si>
  <si>
    <t>Eclair chocolat</t>
  </si>
  <si>
    <t>G2367</t>
  </si>
  <si>
    <t>Compote Pommes/Pruneaux Sans Sucre</t>
  </si>
  <si>
    <t>Poire Au Sirop BIO</t>
  </si>
  <si>
    <t>B1329</t>
  </si>
  <si>
    <t>Museau De Boeuf Sce Vinaigrette</t>
  </si>
  <si>
    <t>B1176</t>
  </si>
  <si>
    <t>Salade Marco Polo (nouille, surimi)</t>
  </si>
  <si>
    <t>B1110</t>
  </si>
  <si>
    <t>Rillettes* (VPF) - Cornichon</t>
  </si>
  <si>
    <t>C1551</t>
  </si>
  <si>
    <t>Rissolette de Veau Panée</t>
  </si>
  <si>
    <t>C1529</t>
  </si>
  <si>
    <t>Filet de Poulet au Cidre</t>
  </si>
  <si>
    <t>C2532</t>
  </si>
  <si>
    <t>Cubes de colin MSC Sce Citron</t>
  </si>
  <si>
    <t>C2552</t>
  </si>
  <si>
    <t>Filet de Poulet Sce Napolitaine</t>
  </si>
  <si>
    <t>C0001</t>
  </si>
  <si>
    <t>Blanq Veau - Riz/Carotte</t>
  </si>
  <si>
    <t>C0008</t>
  </si>
  <si>
    <t>Omelette - Pate / Legume</t>
  </si>
  <si>
    <t>C1622</t>
  </si>
  <si>
    <t>Tarte Aux Légumes</t>
  </si>
  <si>
    <t>C2381</t>
  </si>
  <si>
    <t>Pavé de Colin MSC Italiano</t>
  </si>
  <si>
    <t>C2672</t>
  </si>
  <si>
    <t>Goujon de Poulet Pané Halal</t>
  </si>
  <si>
    <t>C2821</t>
  </si>
  <si>
    <t>Sauté de veau Aux olives Halal</t>
  </si>
  <si>
    <t>D1885</t>
  </si>
  <si>
    <t>Poelée Champêtre</t>
  </si>
  <si>
    <t>D2018</t>
  </si>
  <si>
    <t>Gratin de Chou Fleur &amp; PDT</t>
  </si>
  <si>
    <t>F1900</t>
  </si>
  <si>
    <t>Faisselle</t>
  </si>
  <si>
    <t>Petit Moulé aux Noix</t>
  </si>
  <si>
    <t>F1923</t>
  </si>
  <si>
    <t>Kiri</t>
  </si>
  <si>
    <t>,</t>
  </si>
  <si>
    <t>G2219</t>
  </si>
  <si>
    <t>Tarte Pomme Rhubarbe</t>
  </si>
  <si>
    <t>G2342</t>
  </si>
  <si>
    <t>Compote de Pommes/Fraises</t>
  </si>
  <si>
    <t>Crème Dessert Pistache</t>
  </si>
  <si>
    <t>G2045</t>
  </si>
  <si>
    <t>Gateau De Semoule au Caramel</t>
  </si>
  <si>
    <t>Tarte aux pommes sans sucre</t>
  </si>
  <si>
    <t>G2288</t>
  </si>
  <si>
    <t>Yaourt aux Fruits 0 %</t>
  </si>
  <si>
    <t>G2169</t>
  </si>
  <si>
    <t>Compote Pommes Abricots BIO</t>
  </si>
  <si>
    <t>B1368</t>
  </si>
  <si>
    <t>Jambon Cru* - Beurre</t>
  </si>
  <si>
    <t>B1051</t>
  </si>
  <si>
    <t>Feuilleté au Fromage (entrée)</t>
  </si>
  <si>
    <t>B1255</t>
  </si>
  <si>
    <t>Champignons à La Grecque</t>
  </si>
  <si>
    <t>Champignons à la grecque</t>
  </si>
  <si>
    <t>C1258</t>
  </si>
  <si>
    <t>Sauté de Boeuf (VF) Sauce Poivre</t>
  </si>
  <si>
    <t>C1291</t>
  </si>
  <si>
    <t>Cervelas Obernois*</t>
  </si>
  <si>
    <t>C2445</t>
  </si>
  <si>
    <t>Bouchées au Poulet à la Thailandaise</t>
  </si>
  <si>
    <t>C1432</t>
  </si>
  <si>
    <t>Knack de volaille</t>
  </si>
  <si>
    <t>Colin MSC - Boulgour / Ratatouille</t>
  </si>
  <si>
    <t>C1344</t>
  </si>
  <si>
    <t>Galette de pois chiche BIO</t>
  </si>
  <si>
    <t>C2719</t>
  </si>
  <si>
    <t>Grignottes de Poulet BBQ Halal</t>
  </si>
  <si>
    <t>C2768</t>
  </si>
  <si>
    <t>Steak Haché Halal - Ketchup</t>
  </si>
  <si>
    <t>D1664</t>
  </si>
  <si>
    <t>Choux de Bruxelles CE2</t>
  </si>
  <si>
    <t>D1920</t>
  </si>
  <si>
    <t>Riz Mékong (maïs, pois, carottes)</t>
  </si>
  <si>
    <t>D2152</t>
  </si>
  <si>
    <t>Carottes au cumin</t>
  </si>
  <si>
    <t>Pommes de Terre Vapeur</t>
  </si>
  <si>
    <t>Carottes au Cumin</t>
  </si>
  <si>
    <t>F2069</t>
  </si>
  <si>
    <t>Comté AOP</t>
  </si>
  <si>
    <t>Orange bio</t>
  </si>
  <si>
    <t>G2394</t>
  </si>
  <si>
    <t>Fromage Blanc à la Vanille</t>
  </si>
  <si>
    <t>G1965</t>
  </si>
  <si>
    <t>Beignet Chocolat noisette</t>
  </si>
  <si>
    <t>G2124</t>
  </si>
  <si>
    <t>Yaourt aux Fruits BIO</t>
  </si>
  <si>
    <t>B1086</t>
  </si>
  <si>
    <t>Mousseron de Canard - Cornichons</t>
  </si>
  <si>
    <t>B1083</t>
  </si>
  <si>
    <t>Mortadelle* - Cornichon</t>
  </si>
  <si>
    <t>Salade printanière</t>
  </si>
  <si>
    <t>Chou Rouge Vinaigrette</t>
  </si>
  <si>
    <t>C1452</t>
  </si>
  <si>
    <t>Navarin D'agneau</t>
  </si>
  <si>
    <t>C1263</t>
  </si>
  <si>
    <t>Coquillettes Egréné Végétal BIO Sce Tomate</t>
  </si>
  <si>
    <t>C2355</t>
  </si>
  <si>
    <t>Haché de Veau Sce Chasseur</t>
  </si>
  <si>
    <t>C1579</t>
  </si>
  <si>
    <t>Dos de Colin MSC Meunière</t>
  </si>
  <si>
    <t>C2850</t>
  </si>
  <si>
    <t>Croq veggie tomate</t>
  </si>
  <si>
    <t>C2834</t>
  </si>
  <si>
    <t>Boulettes Végétales Italiano</t>
  </si>
  <si>
    <t>Pesca aux 3 Céréales</t>
  </si>
  <si>
    <t>C2737</t>
  </si>
  <si>
    <t>Ailes de poulet tex mex halal</t>
  </si>
  <si>
    <t>C1370</t>
  </si>
  <si>
    <t>Paella Halal</t>
  </si>
  <si>
    <t>D1793</t>
  </si>
  <si>
    <t>Pommes sautées</t>
  </si>
  <si>
    <t>Pommes Sautées</t>
  </si>
  <si>
    <t>Duo de Carottes CE2</t>
  </si>
  <si>
    <t>D2171</t>
  </si>
  <si>
    <t>Poêlée Asiatique</t>
  </si>
  <si>
    <t>D1941</t>
  </si>
  <si>
    <t>Minis Pennes aux Légumes</t>
  </si>
  <si>
    <t>F1911</t>
  </si>
  <si>
    <t>Munster AOP</t>
  </si>
  <si>
    <t>F1881</t>
  </si>
  <si>
    <t>Boursin Ail et Fines Herbes</t>
  </si>
  <si>
    <t>G2322</t>
  </si>
  <si>
    <t>Gâteau de Pâques</t>
  </si>
  <si>
    <t>G1994</t>
  </si>
  <si>
    <t>Compote de Poires</t>
  </si>
  <si>
    <t>G2355</t>
  </si>
  <si>
    <t>Yaourt à Boire (dessert)</t>
  </si>
  <si>
    <t>SEMAINE 14</t>
  </si>
  <si>
    <t>ECOLE SAINT SAUVEUR</t>
  </si>
  <si>
    <t>Carottes Rapées bio</t>
  </si>
  <si>
    <t>Steak Haché au Jus</t>
  </si>
  <si>
    <t>Poulet Rôti au Jus</t>
  </si>
  <si>
    <t>Carottes Bio</t>
  </si>
  <si>
    <t>Fruit du jour</t>
  </si>
  <si>
    <t>Filet de Colin/Hoki MSC meunière</t>
  </si>
  <si>
    <t>Compote de Pommes/fraises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</si>
</sst>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F800]dddd\,\ mmmm\ dd\,\ yyyy"/>
    <numFmt numFmtId="165" formatCode="dddd"/>
    <numFmt numFmtId="166" formatCode="dddd\ dd\ mmmm"/>
    <numFmt numFmtId="167" formatCode="dddd\ dd\ mmmm\ yyyy"/>
    <numFmt numFmtId="168" formatCode="[$-F800]dddd\,\ mmmm\ dd"/>
  </numFmts>
  <fonts count="83" x14ac:knownFonts="1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8"/>
      <color indexed="9"/>
      <name val="Arial Narrow"/>
      <family val="2"/>
    </font>
    <font>
      <b/>
      <sz val="24"/>
      <name val="Arial"/>
      <family val="2"/>
    </font>
    <font>
      <b/>
      <sz val="12"/>
      <color indexed="9"/>
      <name val="Arial"/>
      <family val="2"/>
    </font>
    <font>
      <sz val="16"/>
      <color indexed="9"/>
      <name val="Arial Narrow"/>
      <family val="2"/>
    </font>
    <font>
      <b/>
      <i/>
      <sz val="10"/>
      <name val="Arial"/>
      <family val="2"/>
    </font>
    <font>
      <sz val="8"/>
      <name val="Arial"/>
      <family val="2"/>
    </font>
    <font>
      <b/>
      <sz val="16"/>
      <color indexed="9"/>
      <name val="Arial"/>
      <family val="2"/>
    </font>
    <font>
      <sz val="12"/>
      <color indexed="9"/>
      <name val="Arial"/>
      <family val="2"/>
    </font>
    <font>
      <sz val="18"/>
      <color indexed="9"/>
      <name val="Arial"/>
      <family val="2"/>
    </font>
    <font>
      <i/>
      <sz val="8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44"/>
      <name val="Arial Narrow"/>
      <family val="2"/>
    </font>
    <font>
      <b/>
      <sz val="44"/>
      <name val="Arial Narrow"/>
      <family val="2"/>
    </font>
    <font>
      <sz val="10"/>
      <color indexed="20"/>
      <name val="Arial"/>
      <family val="2"/>
    </font>
    <font>
      <sz val="16"/>
      <name val="Arial"/>
      <family val="2"/>
    </font>
    <font>
      <sz val="26"/>
      <name val="Arial"/>
      <family val="2"/>
    </font>
    <font>
      <i/>
      <sz val="10"/>
      <name val="Arial"/>
      <family val="2"/>
    </font>
    <font>
      <sz val="16"/>
      <name val="Arial"/>
      <family val="2"/>
    </font>
    <font>
      <b/>
      <sz val="14"/>
      <color indexed="9"/>
      <name val="Arial"/>
      <family val="2"/>
    </font>
    <font>
      <b/>
      <sz val="11"/>
      <color indexed="10"/>
      <name val="Arial"/>
      <family val="2"/>
    </font>
    <font>
      <b/>
      <u/>
      <sz val="10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20"/>
      <color indexed="52"/>
      <name val="Arial"/>
      <family val="2"/>
    </font>
    <font>
      <sz val="10"/>
      <color indexed="23"/>
      <name val="Arial"/>
      <family val="2"/>
    </font>
    <font>
      <b/>
      <i/>
      <sz val="18"/>
      <color indexed="23"/>
      <name val="Arial Narrow"/>
      <family val="2"/>
    </font>
    <font>
      <sz val="14"/>
      <color indexed="9"/>
      <name val="Arial"/>
      <family val="2"/>
    </font>
    <font>
      <b/>
      <sz val="14"/>
      <color indexed="10"/>
      <name val="Arial"/>
      <family val="2"/>
    </font>
    <font>
      <b/>
      <sz val="9"/>
      <name val="Arial"/>
      <family val="2"/>
    </font>
    <font>
      <b/>
      <sz val="20"/>
      <name val="Arial"/>
      <family val="2"/>
    </font>
    <font>
      <sz val="14"/>
      <name val="Arial"/>
      <family val="2"/>
    </font>
    <font>
      <i/>
      <sz val="10"/>
      <color indexed="9"/>
      <name val="Arial"/>
      <family val="2"/>
    </font>
    <font>
      <sz val="24"/>
      <name val="Arial"/>
      <family val="2"/>
    </font>
    <font>
      <b/>
      <sz val="26"/>
      <name val="Arial"/>
      <family val="2"/>
    </font>
    <font>
      <sz val="12"/>
      <name val="Arial"/>
      <family val="2"/>
    </font>
    <font>
      <b/>
      <sz val="13"/>
      <color indexed="9"/>
      <name val="Arial"/>
      <family val="2"/>
    </font>
    <font>
      <sz val="13"/>
      <color indexed="9"/>
      <name val="Arial"/>
      <family val="2"/>
    </font>
    <font>
      <sz val="9"/>
      <name val="Arial Narrow"/>
      <family val="2"/>
    </font>
    <font>
      <b/>
      <sz val="10"/>
      <name val="Arial Narrow"/>
      <family val="2"/>
    </font>
    <font>
      <b/>
      <sz val="24"/>
      <color indexed="10"/>
      <name val="Arial"/>
      <family val="2"/>
    </font>
    <font>
      <b/>
      <sz val="26"/>
      <color indexed="10"/>
      <name val="Arial"/>
      <family val="2"/>
    </font>
    <font>
      <sz val="26"/>
      <color indexed="10"/>
      <name val="Arial"/>
      <family val="2"/>
    </font>
    <font>
      <sz val="24"/>
      <color indexed="10"/>
      <name val="Arial"/>
      <family val="2"/>
    </font>
    <font>
      <sz val="10"/>
      <color indexed="10"/>
      <name val="Arial"/>
      <family val="2"/>
    </font>
    <font>
      <b/>
      <sz val="18"/>
      <color indexed="10"/>
      <name val="Arial"/>
      <family val="2"/>
    </font>
    <font>
      <b/>
      <sz val="20"/>
      <color indexed="10"/>
      <name val="Arial"/>
      <family val="2"/>
    </font>
    <font>
      <sz val="10"/>
      <color indexed="10"/>
      <name val="Arial"/>
      <family val="2"/>
    </font>
    <font>
      <b/>
      <sz val="11"/>
      <name val="Calibri"/>
      <family val="2"/>
    </font>
    <font>
      <i/>
      <sz val="12"/>
      <name val="Arial"/>
      <family val="2"/>
    </font>
    <font>
      <b/>
      <sz val="12"/>
      <color indexed="10"/>
      <name val="Arial"/>
      <family val="2"/>
    </font>
    <font>
      <sz val="8"/>
      <color indexed="14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  <charset val="1"/>
    </font>
    <font>
      <sz val="10"/>
      <color indexed="8"/>
      <name val="Arial"/>
      <family val="2"/>
    </font>
    <font>
      <b/>
      <i/>
      <sz val="14"/>
      <name val="Arial"/>
      <family val="2"/>
    </font>
    <font>
      <b/>
      <sz val="8"/>
      <color indexed="14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6"/>
      <name val="Arial Narrow"/>
      <family val="2"/>
    </font>
    <font>
      <sz val="20"/>
      <name val="Arial Narrow"/>
      <family val="2"/>
    </font>
    <font>
      <sz val="20"/>
      <color indexed="52"/>
      <name val="Arial Narrow"/>
      <family val="2"/>
    </font>
    <font>
      <sz val="11"/>
      <color theme="1"/>
      <name val="Calibri"/>
      <family val="2"/>
      <scheme val="minor"/>
    </font>
    <font>
      <b/>
      <i/>
      <sz val="11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b/>
      <i/>
      <sz val="12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C00000"/>
      <name val="Arial"/>
      <family val="2"/>
    </font>
    <font>
      <sz val="12"/>
      <color indexed="9"/>
      <name val="Arial Narrow"/>
      <family val="2"/>
    </font>
    <font>
      <b/>
      <sz val="16"/>
      <color indexed="10"/>
      <name val="Arial"/>
      <family val="2"/>
    </font>
    <font>
      <b/>
      <i/>
      <sz val="16"/>
      <color rgb="FFFF0000"/>
      <name val="Arial"/>
      <family val="2"/>
    </font>
    <font>
      <b/>
      <i/>
      <sz val="8"/>
      <color theme="1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30"/>
      </left>
      <right/>
      <top style="thin">
        <color indexed="30"/>
      </top>
      <bottom style="thin">
        <color indexed="3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/>
      <diagonal/>
    </border>
    <border>
      <left style="thick">
        <color rgb="FF00B050"/>
      </left>
      <right style="thick">
        <color rgb="FF00B050"/>
      </right>
      <top/>
      <bottom/>
      <diagonal/>
    </border>
    <border>
      <left style="thick">
        <color rgb="FF00B050"/>
      </left>
      <right style="thick">
        <color rgb="FF00B050"/>
      </right>
      <top/>
      <bottom style="thick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2" fillId="0" borderId="0"/>
    <xf numFmtId="0" fontId="71" fillId="0" borderId="0"/>
    <xf numFmtId="9" fontId="1" fillId="0" borderId="0" applyFont="0" applyFill="0" applyBorder="0" applyAlignment="0" applyProtection="0"/>
    <xf numFmtId="9" fontId="71" fillId="0" borderId="0" applyFont="0" applyFill="0" applyBorder="0" applyAlignment="0" applyProtection="0"/>
  </cellStyleXfs>
  <cellXfs count="314">
    <xf numFmtId="0" fontId="0" fillId="0" borderId="0" xfId="0"/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wrapText="1"/>
    </xf>
    <xf numFmtId="14" fontId="10" fillId="0" borderId="0" xfId="0" applyNumberFormat="1" applyFont="1" applyAlignment="1">
      <alignment horizontal="center"/>
    </xf>
    <xf numFmtId="0" fontId="11" fillId="2" borderId="0" xfId="0" applyFont="1" applyFill="1" applyAlignment="1">
      <alignment horizontal="center"/>
    </xf>
    <xf numFmtId="0" fontId="18" fillId="2" borderId="2" xfId="0" applyFont="1" applyFill="1" applyBorder="1"/>
    <xf numFmtId="0" fontId="9" fillId="0" borderId="0" xfId="0" applyFont="1"/>
    <xf numFmtId="0" fontId="13" fillId="0" borderId="2" xfId="0" applyFont="1" applyBorder="1" applyAlignment="1" applyProtection="1">
      <alignment horizontal="center" vertical="center" wrapText="1"/>
      <protection locked="0"/>
    </xf>
    <xf numFmtId="0" fontId="22" fillId="0" borderId="0" xfId="0" applyFont="1"/>
    <xf numFmtId="0" fontId="0" fillId="3" borderId="0" xfId="0" applyFill="1" applyAlignment="1">
      <alignment horizontal="center"/>
    </xf>
    <xf numFmtId="0" fontId="28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33" fillId="0" borderId="0" xfId="0" applyFont="1" applyAlignment="1">
      <alignment horizontal="right"/>
    </xf>
    <xf numFmtId="0" fontId="34" fillId="0" borderId="3" xfId="0" applyFont="1" applyBorder="1"/>
    <xf numFmtId="0" fontId="35" fillId="0" borderId="3" xfId="0" applyFont="1" applyBorder="1" applyAlignment="1">
      <alignment horizontal="center"/>
    </xf>
    <xf numFmtId="0" fontId="3" fillId="0" borderId="0" xfId="0" applyFont="1"/>
    <xf numFmtId="0" fontId="35" fillId="0" borderId="0" xfId="0" applyFont="1" applyAlignment="1">
      <alignment horizontal="left"/>
    </xf>
    <xf numFmtId="0" fontId="13" fillId="0" borderId="0" xfId="0" applyFont="1"/>
    <xf numFmtId="0" fontId="0" fillId="0" borderId="4" xfId="0" applyBorder="1" applyAlignment="1">
      <alignment horizontal="center"/>
    </xf>
    <xf numFmtId="2" fontId="25" fillId="0" borderId="5" xfId="0" applyNumberFormat="1" applyFont="1" applyBorder="1" applyAlignment="1">
      <alignment horizontal="right"/>
    </xf>
    <xf numFmtId="0" fontId="16" fillId="0" borderId="6" xfId="0" applyFont="1" applyBorder="1" applyAlignment="1" applyProtection="1">
      <alignment horizontal="center"/>
      <protection locked="0"/>
    </xf>
    <xf numFmtId="4" fontId="0" fillId="0" borderId="7" xfId="3" applyNumberFormat="1" applyFont="1" applyBorder="1"/>
    <xf numFmtId="0" fontId="0" fillId="0" borderId="2" xfId="0" applyBorder="1" applyAlignment="1">
      <alignment horizontal="center"/>
    </xf>
    <xf numFmtId="2" fontId="25" fillId="0" borderId="8" xfId="0" applyNumberFormat="1" applyFont="1" applyBorder="1" applyAlignment="1">
      <alignment horizontal="right"/>
    </xf>
    <xf numFmtId="0" fontId="16" fillId="0" borderId="9" xfId="0" applyFont="1" applyBorder="1" applyAlignment="1" applyProtection="1">
      <alignment horizontal="center"/>
      <protection locked="0"/>
    </xf>
    <xf numFmtId="4" fontId="0" fillId="0" borderId="10" xfId="3" applyNumberFormat="1" applyFont="1" applyBorder="1"/>
    <xf numFmtId="0" fontId="0" fillId="0" borderId="2" xfId="0" quotePrefix="1" applyBorder="1" applyAlignment="1">
      <alignment horizontal="center"/>
    </xf>
    <xf numFmtId="0" fontId="16" fillId="0" borderId="11" xfId="0" applyFont="1" applyBorder="1" applyAlignment="1" applyProtection="1">
      <alignment horizontal="center"/>
      <protection locked="0"/>
    </xf>
    <xf numFmtId="2" fontId="25" fillId="0" borderId="0" xfId="0" applyNumberFormat="1" applyFont="1" applyAlignment="1">
      <alignment horizontal="right"/>
    </xf>
    <xf numFmtId="0" fontId="16" fillId="0" borderId="0" xfId="0" applyFont="1" applyAlignment="1">
      <alignment horizontal="center"/>
    </xf>
    <xf numFmtId="4" fontId="0" fillId="0" borderId="0" xfId="3" applyNumberFormat="1" applyFont="1" applyBorder="1"/>
    <xf numFmtId="2" fontId="25" fillId="0" borderId="2" xfId="0" applyNumberFormat="1" applyFont="1" applyBorder="1" applyAlignment="1">
      <alignment horizontal="right"/>
    </xf>
    <xf numFmtId="2" fontId="0" fillId="0" borderId="0" xfId="0" applyNumberFormat="1"/>
    <xf numFmtId="4" fontId="0" fillId="0" borderId="0" xfId="0" applyNumberFormat="1"/>
    <xf numFmtId="4" fontId="16" fillId="0" borderId="10" xfId="3" applyNumberFormat="1" applyFont="1" applyFill="1" applyBorder="1"/>
    <xf numFmtId="0" fontId="3" fillId="0" borderId="2" xfId="0" applyFont="1" applyBorder="1" applyAlignment="1" applyProtection="1">
      <alignment shrinkToFit="1"/>
      <protection locked="0"/>
    </xf>
    <xf numFmtId="0" fontId="42" fillId="0" borderId="0" xfId="0" quotePrefix="1" applyFont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0" applyFont="1"/>
    <xf numFmtId="168" fontId="45" fillId="0" borderId="0" xfId="0" applyNumberFormat="1" applyFont="1" applyAlignment="1">
      <alignment horizontal="center"/>
    </xf>
    <xf numFmtId="0" fontId="46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47" fillId="0" borderId="0" xfId="0" applyFont="1" applyAlignment="1">
      <alignment shrinkToFit="1"/>
    </xf>
    <xf numFmtId="0" fontId="0" fillId="0" borderId="0" xfId="0" applyAlignment="1">
      <alignment shrinkToFit="1"/>
    </xf>
    <xf numFmtId="0" fontId="9" fillId="0" borderId="0" xfId="0" applyFont="1" applyAlignment="1">
      <alignment horizontal="right" shrinkToFit="1"/>
    </xf>
    <xf numFmtId="0" fontId="16" fillId="0" borderId="0" xfId="0" quotePrefix="1" applyFont="1" applyAlignment="1">
      <alignment horizontal="center"/>
    </xf>
    <xf numFmtId="0" fontId="3" fillId="0" borderId="0" xfId="0" applyFont="1" applyAlignment="1">
      <alignment shrinkToFit="1"/>
    </xf>
    <xf numFmtId="0" fontId="48" fillId="0" borderId="0" xfId="0" applyFont="1"/>
    <xf numFmtId="0" fontId="47" fillId="0" borderId="0" xfId="0" applyFont="1"/>
    <xf numFmtId="0" fontId="9" fillId="0" borderId="0" xfId="0" applyFont="1" applyAlignment="1">
      <alignment horizontal="right"/>
    </xf>
    <xf numFmtId="0" fontId="50" fillId="0" borderId="0" xfId="0" quotePrefix="1" applyFont="1"/>
    <xf numFmtId="0" fontId="51" fillId="0" borderId="0" xfId="0" applyFont="1"/>
    <xf numFmtId="0" fontId="52" fillId="0" borderId="0" xfId="0" quotePrefix="1" applyFont="1" applyAlignment="1">
      <alignment horizontal="center"/>
    </xf>
    <xf numFmtId="0" fontId="53" fillId="0" borderId="0" xfId="0" applyFont="1"/>
    <xf numFmtId="0" fontId="54" fillId="0" borderId="0" xfId="0" quotePrefix="1" applyFont="1"/>
    <xf numFmtId="0" fontId="13" fillId="4" borderId="0" xfId="0" applyFont="1" applyFill="1" applyAlignment="1">
      <alignment shrinkToFit="1"/>
    </xf>
    <xf numFmtId="0" fontId="25" fillId="0" borderId="0" xfId="0" applyFont="1" applyAlignment="1">
      <alignment horizontal="right" shrinkToFit="1"/>
    </xf>
    <xf numFmtId="0" fontId="25" fillId="0" borderId="0" xfId="0" applyFont="1" applyAlignment="1">
      <alignment shrinkToFit="1"/>
    </xf>
    <xf numFmtId="0" fontId="25" fillId="0" borderId="0" xfId="0" applyFont="1"/>
    <xf numFmtId="0" fontId="52" fillId="0" borderId="0" xfId="0" quotePrefix="1" applyFont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56" fillId="0" borderId="0" xfId="0" applyFont="1"/>
    <xf numFmtId="0" fontId="0" fillId="0" borderId="0" xfId="0" quotePrefix="1"/>
    <xf numFmtId="0" fontId="25" fillId="0" borderId="0" xfId="0" applyFont="1" applyAlignment="1">
      <alignment horizontal="right"/>
    </xf>
    <xf numFmtId="0" fontId="1" fillId="0" borderId="0" xfId="0" applyFont="1"/>
    <xf numFmtId="0" fontId="18" fillId="2" borderId="1" xfId="0" applyFont="1" applyFill="1" applyBorder="1"/>
    <xf numFmtId="0" fontId="18" fillId="2" borderId="4" xfId="0" applyFont="1" applyFill="1" applyBorder="1"/>
    <xf numFmtId="0" fontId="18" fillId="0" borderId="0" xfId="0" applyFont="1" applyAlignment="1">
      <alignment horizontal="center"/>
    </xf>
    <xf numFmtId="0" fontId="16" fillId="0" borderId="12" xfId="0" applyFont="1" applyBorder="1"/>
    <xf numFmtId="0" fontId="38" fillId="0" borderId="0" xfId="0" applyFont="1"/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3" fillId="5" borderId="0" xfId="0" applyFont="1" applyFill="1"/>
    <xf numFmtId="0" fontId="57" fillId="5" borderId="0" xfId="0" applyFont="1" applyFill="1"/>
    <xf numFmtId="0" fontId="3" fillId="6" borderId="0" xfId="0" applyFont="1" applyFill="1"/>
    <xf numFmtId="0" fontId="0" fillId="0" borderId="2" xfId="0" applyBorder="1"/>
    <xf numFmtId="0" fontId="0" fillId="0" borderId="2" xfId="0" applyBorder="1" applyAlignment="1">
      <alignment horizontal="left" vertic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14" fontId="59" fillId="0" borderId="0" xfId="0" applyNumberFormat="1" applyFont="1" applyAlignment="1">
      <alignment horizont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2" xfId="0" quotePrefix="1" applyFont="1" applyBorder="1" applyAlignment="1">
      <alignment horizontal="center" vertical="center"/>
    </xf>
    <xf numFmtId="0" fontId="1" fillId="0" borderId="2" xfId="0" quotePrefix="1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14" fontId="23" fillId="2" borderId="0" xfId="0" applyNumberFormat="1" applyFont="1" applyFill="1" applyAlignment="1">
      <alignment horizontal="center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60" fillId="0" borderId="0" xfId="0" applyFont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left"/>
    </xf>
    <xf numFmtId="0" fontId="1" fillId="0" borderId="0" xfId="0" applyFont="1" applyAlignment="1">
      <alignment shrinkToFit="1"/>
    </xf>
    <xf numFmtId="0" fontId="63" fillId="0" borderId="13" xfId="0" applyFont="1" applyBorder="1"/>
    <xf numFmtId="0" fontId="1" fillId="0" borderId="2" xfId="0" applyFont="1" applyBorder="1" applyAlignment="1">
      <alignment horizontal="center"/>
    </xf>
    <xf numFmtId="0" fontId="32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" fillId="0" borderId="0" xfId="0" applyFont="1" applyAlignment="1">
      <alignment horizontal="center"/>
    </xf>
    <xf numFmtId="164" fontId="72" fillId="0" borderId="0" xfId="0" applyNumberFormat="1" applyFont="1" applyAlignment="1">
      <alignment horizontal="center" wrapText="1"/>
    </xf>
    <xf numFmtId="14" fontId="72" fillId="0" borderId="0" xfId="0" applyNumberFormat="1" applyFont="1" applyAlignment="1">
      <alignment horizontal="center"/>
    </xf>
    <xf numFmtId="0" fontId="74" fillId="0" borderId="0" xfId="0" quotePrefix="1" applyFont="1" applyAlignment="1">
      <alignment horizontal="center"/>
    </xf>
    <xf numFmtId="0" fontId="74" fillId="0" borderId="0" xfId="0" quotePrefix="1" applyFont="1"/>
    <xf numFmtId="0" fontId="16" fillId="0" borderId="0" xfId="0" applyFont="1" applyAlignment="1">
      <alignment horizontal="left" wrapText="1"/>
    </xf>
    <xf numFmtId="0" fontId="37" fillId="0" borderId="0" xfId="0" applyFont="1" applyAlignment="1">
      <alignment horizontal="center"/>
    </xf>
    <xf numFmtId="0" fontId="75" fillId="0" borderId="0" xfId="0" quotePrefix="1" applyFont="1"/>
    <xf numFmtId="0" fontId="3" fillId="0" borderId="2" xfId="0" applyFont="1" applyBorder="1"/>
    <xf numFmtId="0" fontId="1" fillId="0" borderId="4" xfId="0" applyFont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53" fillId="0" borderId="0" xfId="0" applyFont="1" applyAlignment="1">
      <alignment horizontal="left"/>
    </xf>
    <xf numFmtId="0" fontId="9" fillId="7" borderId="0" xfId="0" applyFont="1" applyFill="1" applyAlignment="1" applyProtection="1">
      <alignment horizontal="center" vertical="center" wrapText="1"/>
      <protection locked="0"/>
    </xf>
    <xf numFmtId="0" fontId="9" fillId="8" borderId="2" xfId="0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" fillId="7" borderId="18" xfId="0" applyFont="1" applyFill="1" applyBorder="1" applyAlignment="1" applyProtection="1">
      <alignment horizontal="center" vertical="center" wrapText="1"/>
      <protection locked="0"/>
    </xf>
    <xf numFmtId="0" fontId="1" fillId="0" borderId="0" xfId="0" quotePrefix="1" applyFont="1" applyAlignment="1">
      <alignment horizontal="left"/>
    </xf>
    <xf numFmtId="0" fontId="61" fillId="0" borderId="2" xfId="0" applyFont="1" applyBorder="1" applyAlignment="1" applyProtection="1">
      <alignment horizontal="center" vertical="center" wrapText="1"/>
      <protection locked="0"/>
    </xf>
    <xf numFmtId="0" fontId="61" fillId="7" borderId="2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/>
    </xf>
    <xf numFmtId="14" fontId="59" fillId="0" borderId="0" xfId="2" applyNumberFormat="1" applyFont="1" applyAlignment="1">
      <alignment horizontal="center"/>
    </xf>
    <xf numFmtId="0" fontId="61" fillId="10" borderId="2" xfId="0" applyFont="1" applyFill="1" applyBorder="1" applyAlignment="1" applyProtection="1">
      <alignment horizontal="center" vertical="center" wrapText="1"/>
      <protection locked="0"/>
    </xf>
    <xf numFmtId="0" fontId="3" fillId="11" borderId="0" xfId="0" applyFont="1" applyFill="1"/>
    <xf numFmtId="0" fontId="15" fillId="0" borderId="0" xfId="0" applyFont="1"/>
    <xf numFmtId="0" fontId="58" fillId="0" borderId="0" xfId="0" applyFont="1"/>
    <xf numFmtId="0" fontId="66" fillId="0" borderId="32" xfId="0" applyFont="1" applyBorder="1" applyAlignment="1">
      <alignment horizontal="center" vertical="top" wrapText="1"/>
    </xf>
    <xf numFmtId="0" fontId="67" fillId="0" borderId="33" xfId="0" applyFont="1" applyBorder="1" applyAlignment="1">
      <alignment horizontal="center" vertical="top" wrapText="1"/>
    </xf>
    <xf numFmtId="0" fontId="3" fillId="0" borderId="33" xfId="0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0" fillId="0" borderId="34" xfId="0" applyBorder="1"/>
    <xf numFmtId="0" fontId="16" fillId="11" borderId="33" xfId="0" applyFont="1" applyFill="1" applyBorder="1" applyAlignment="1">
      <alignment horizontal="center"/>
    </xf>
    <xf numFmtId="0" fontId="64" fillId="0" borderId="33" xfId="0" applyFont="1" applyBorder="1" applyAlignment="1">
      <alignment horizontal="center"/>
    </xf>
    <xf numFmtId="0" fontId="64" fillId="0" borderId="34" xfId="0" applyFont="1" applyBorder="1" applyAlignment="1">
      <alignment horizontal="center"/>
    </xf>
    <xf numFmtId="0" fontId="68" fillId="0" borderId="33" xfId="0" applyFont="1" applyBorder="1" applyAlignment="1">
      <alignment horizontal="center" vertical="top" wrapText="1"/>
    </xf>
    <xf numFmtId="0" fontId="69" fillId="0" borderId="0" xfId="0" applyFont="1" applyAlignment="1">
      <alignment horizontal="right" vertical="top" wrapText="1"/>
    </xf>
    <xf numFmtId="0" fontId="16" fillId="0" borderId="33" xfId="0" applyFont="1" applyBorder="1" applyAlignment="1">
      <alignment horizontal="center"/>
    </xf>
    <xf numFmtId="0" fontId="20" fillId="12" borderId="0" xfId="0" applyFont="1" applyFill="1" applyAlignment="1">
      <alignment vertical="center"/>
    </xf>
    <xf numFmtId="0" fontId="21" fillId="12" borderId="0" xfId="0" applyFont="1" applyFill="1" applyAlignment="1">
      <alignment vertical="center"/>
    </xf>
    <xf numFmtId="0" fontId="0" fillId="12" borderId="0" xfId="0" applyFill="1"/>
    <xf numFmtId="0" fontId="23" fillId="12" borderId="0" xfId="0" applyFont="1" applyFill="1" applyAlignment="1">
      <alignment horizontal="left"/>
    </xf>
    <xf numFmtId="0" fontId="36" fillId="11" borderId="0" xfId="0" applyFont="1" applyFill="1"/>
    <xf numFmtId="0" fontId="14" fillId="3" borderId="0" xfId="0" applyFont="1" applyFill="1" applyAlignment="1">
      <alignment horizontal="center"/>
    </xf>
    <xf numFmtId="0" fontId="17" fillId="9" borderId="35" xfId="0" quotePrefix="1" applyFont="1" applyFill="1" applyBorder="1" applyAlignment="1">
      <alignment horizontal="center"/>
    </xf>
    <xf numFmtId="0" fontId="17" fillId="9" borderId="36" xfId="0" quotePrefix="1" applyFont="1" applyFill="1" applyBorder="1" applyAlignment="1">
      <alignment horizontal="center"/>
    </xf>
    <xf numFmtId="0" fontId="17" fillId="9" borderId="36" xfId="0" applyFont="1" applyFill="1" applyBorder="1" applyAlignment="1">
      <alignment horizontal="center"/>
    </xf>
    <xf numFmtId="0" fontId="17" fillId="9" borderId="37" xfId="0" applyFont="1" applyFill="1" applyBorder="1" applyAlignment="1">
      <alignment horizontal="center"/>
    </xf>
    <xf numFmtId="0" fontId="3" fillId="11" borderId="20" xfId="0" applyFont="1" applyFill="1" applyBorder="1"/>
    <xf numFmtId="0" fontId="3" fillId="11" borderId="19" xfId="0" applyFont="1" applyFill="1" applyBorder="1"/>
    <xf numFmtId="0" fontId="3" fillId="11" borderId="0" xfId="0" applyFont="1" applyFill="1" applyAlignment="1">
      <alignment horizontal="center" vertical="center" wrapText="1"/>
    </xf>
    <xf numFmtId="0" fontId="0" fillId="11" borderId="0" xfId="0" applyFill="1"/>
    <xf numFmtId="2" fontId="41" fillId="11" borderId="0" xfId="0" applyNumberFormat="1" applyFont="1" applyFill="1" applyAlignment="1">
      <alignment horizontal="right"/>
    </xf>
    <xf numFmtId="0" fontId="16" fillId="11" borderId="0" xfId="0" applyFont="1" applyFill="1" applyAlignment="1">
      <alignment horizontal="center"/>
    </xf>
    <xf numFmtId="0" fontId="18" fillId="11" borderId="0" xfId="0" applyFont="1" applyFill="1" applyAlignment="1">
      <alignment horizontal="center"/>
    </xf>
    <xf numFmtId="0" fontId="31" fillId="11" borderId="0" xfId="0" applyFont="1" applyFill="1"/>
    <xf numFmtId="0" fontId="3" fillId="9" borderId="4" xfId="0" quotePrefix="1" applyFont="1" applyFill="1" applyBorder="1" applyAlignment="1">
      <alignment horizontal="left"/>
    </xf>
    <xf numFmtId="0" fontId="3" fillId="9" borderId="4" xfId="0" applyFont="1" applyFill="1" applyBorder="1" applyAlignment="1">
      <alignment horizontal="left"/>
    </xf>
    <xf numFmtId="0" fontId="3" fillId="9" borderId="2" xfId="0" applyFont="1" applyFill="1" applyBorder="1"/>
    <xf numFmtId="0" fontId="43" fillId="11" borderId="21" xfId="0" quotePrefix="1" applyFont="1" applyFill="1" applyBorder="1"/>
    <xf numFmtId="0" fontId="49" fillId="11" borderId="21" xfId="0" applyFont="1" applyFill="1" applyBorder="1" applyAlignment="1">
      <alignment horizontal="left"/>
    </xf>
    <xf numFmtId="0" fontId="50" fillId="11" borderId="21" xfId="0" quotePrefix="1" applyFont="1" applyFill="1" applyBorder="1" applyProtection="1">
      <protection locked="0"/>
    </xf>
    <xf numFmtId="0" fontId="49" fillId="11" borderId="21" xfId="0" applyFont="1" applyFill="1" applyBorder="1" applyAlignment="1" applyProtection="1">
      <alignment horizontal="left"/>
      <protection locked="0"/>
    </xf>
    <xf numFmtId="0" fontId="50" fillId="11" borderId="21" xfId="0" quotePrefix="1" applyFont="1" applyFill="1" applyBorder="1"/>
    <xf numFmtId="0" fontId="50" fillId="11" borderId="19" xfId="0" quotePrefix="1" applyFont="1" applyFill="1" applyBorder="1"/>
    <xf numFmtId="0" fontId="39" fillId="11" borderId="20" xfId="0" quotePrefix="1" applyFont="1" applyFill="1" applyBorder="1" applyAlignment="1">
      <alignment horizontal="left"/>
    </xf>
    <xf numFmtId="0" fontId="39" fillId="11" borderId="21" xfId="0" quotePrefix="1" applyFont="1" applyFill="1" applyBorder="1"/>
    <xf numFmtId="0" fontId="55" fillId="11" borderId="19" xfId="0" quotePrefix="1" applyFont="1" applyFill="1" applyBorder="1" applyAlignment="1">
      <alignment horizontal="left"/>
    </xf>
    <xf numFmtId="0" fontId="55" fillId="11" borderId="20" xfId="0" quotePrefix="1" applyFont="1" applyFill="1" applyBorder="1"/>
    <xf numFmtId="0" fontId="55" fillId="11" borderId="21" xfId="0" quotePrefix="1" applyFont="1" applyFill="1" applyBorder="1"/>
    <xf numFmtId="0" fontId="55" fillId="11" borderId="21" xfId="0" quotePrefix="1" applyFont="1" applyFill="1" applyBorder="1" applyAlignment="1">
      <alignment horizontal="left"/>
    </xf>
    <xf numFmtId="0" fontId="55" fillId="11" borderId="19" xfId="0" quotePrefix="1" applyFont="1" applyFill="1" applyBorder="1"/>
    <xf numFmtId="0" fontId="3" fillId="9" borderId="0" xfId="0" applyFont="1" applyFill="1"/>
    <xf numFmtId="0" fontId="29" fillId="9" borderId="0" xfId="0" applyFont="1" applyFill="1"/>
    <xf numFmtId="0" fontId="5" fillId="11" borderId="20" xfId="0" applyFont="1" applyFill="1" applyBorder="1" applyAlignment="1">
      <alignment horizontal="left"/>
    </xf>
    <xf numFmtId="0" fontId="3" fillId="9" borderId="0" xfId="0" applyFont="1" applyFill="1" applyAlignment="1">
      <alignment horizontal="center"/>
    </xf>
    <xf numFmtId="0" fontId="3" fillId="9" borderId="4" xfId="0" applyFont="1" applyFill="1" applyBorder="1"/>
    <xf numFmtId="0" fontId="3" fillId="9" borderId="2" xfId="0" applyFont="1" applyFill="1" applyBorder="1" applyAlignment="1">
      <alignment horizontal="left"/>
    </xf>
    <xf numFmtId="0" fontId="3" fillId="9" borderId="2" xfId="0" quotePrefix="1" applyFont="1" applyFill="1" applyBorder="1" applyAlignment="1">
      <alignment horizontal="left"/>
    </xf>
    <xf numFmtId="0" fontId="0" fillId="12" borderId="22" xfId="0" applyFill="1" applyBorder="1"/>
    <xf numFmtId="0" fontId="0" fillId="12" borderId="23" xfId="0" applyFill="1" applyBorder="1"/>
    <xf numFmtId="0" fontId="0" fillId="12" borderId="24" xfId="0" applyFill="1" applyBorder="1"/>
    <xf numFmtId="0" fontId="35" fillId="0" borderId="3" xfId="0" applyFont="1" applyBorder="1" applyAlignment="1">
      <alignment horizontal="left"/>
    </xf>
    <xf numFmtId="0" fontId="9" fillId="7" borderId="10" xfId="0" applyFont="1" applyFill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7" borderId="2" xfId="0" applyFont="1" applyFill="1" applyBorder="1" applyAlignment="1" applyProtection="1">
      <alignment horizontal="center" vertical="center" wrapText="1"/>
      <protection locked="0"/>
    </xf>
    <xf numFmtId="0" fontId="1" fillId="7" borderId="2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7" borderId="2" xfId="2" applyFont="1" applyFill="1" applyBorder="1" applyAlignment="1" applyProtection="1">
      <alignment horizontal="center" vertical="center" wrapText="1"/>
      <protection locked="0"/>
    </xf>
    <xf numFmtId="0" fontId="1" fillId="10" borderId="2" xfId="2" applyFont="1" applyFill="1" applyBorder="1" applyAlignment="1" applyProtection="1">
      <alignment horizontal="center" vertical="center" wrapText="1"/>
      <protection locked="0"/>
    </xf>
    <xf numFmtId="0" fontId="3" fillId="10" borderId="2" xfId="2" applyFont="1" applyFill="1" applyBorder="1" applyAlignment="1" applyProtection="1">
      <alignment horizontal="center" vertical="center" wrapText="1"/>
      <protection locked="0"/>
    </xf>
    <xf numFmtId="0" fontId="19" fillId="2" borderId="2" xfId="0" applyFont="1" applyFill="1" applyBorder="1" applyAlignment="1">
      <alignment horizontal="center"/>
    </xf>
    <xf numFmtId="0" fontId="0" fillId="2" borderId="2" xfId="0" applyFill="1" applyBorder="1"/>
    <xf numFmtId="0" fontId="11" fillId="2" borderId="2" xfId="0" applyFont="1" applyFill="1" applyBorder="1" applyAlignment="1">
      <alignment horizontal="center"/>
    </xf>
    <xf numFmtId="0" fontId="3" fillId="8" borderId="2" xfId="0" applyFont="1" applyFill="1" applyBorder="1" applyAlignment="1" applyProtection="1">
      <alignment horizontal="center" vertical="center" wrapText="1"/>
      <protection locked="0"/>
    </xf>
    <xf numFmtId="0" fontId="3" fillId="17" borderId="2" xfId="0" applyFont="1" applyFill="1" applyBorder="1" applyAlignment="1" applyProtection="1">
      <alignment horizontal="center" vertical="center" wrapText="1"/>
      <protection locked="0"/>
    </xf>
    <xf numFmtId="0" fontId="76" fillId="8" borderId="2" xfId="0" applyFont="1" applyFill="1" applyBorder="1"/>
    <xf numFmtId="0" fontId="12" fillId="0" borderId="2" xfId="0" applyFont="1" applyBorder="1" applyAlignment="1">
      <alignment horizontal="center" vertical="center"/>
    </xf>
    <xf numFmtId="0" fontId="76" fillId="7" borderId="2" xfId="0" applyFont="1" applyFill="1" applyBorder="1"/>
    <xf numFmtId="0" fontId="3" fillId="7" borderId="2" xfId="0" applyFont="1" applyFill="1" applyBorder="1" applyAlignment="1" applyProtection="1">
      <alignment horizontal="center" vertical="center"/>
      <protection locked="0"/>
    </xf>
    <xf numFmtId="0" fontId="0" fillId="7" borderId="2" xfId="0" applyFill="1" applyBorder="1"/>
    <xf numFmtId="16" fontId="3" fillId="7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8" borderId="2" xfId="2" applyFont="1" applyFill="1" applyBorder="1" applyAlignment="1" applyProtection="1">
      <alignment horizontal="center" vertical="center" wrapText="1"/>
      <protection locked="0"/>
    </xf>
    <xf numFmtId="0" fontId="1" fillId="8" borderId="2" xfId="2" applyFont="1" applyFill="1" applyBorder="1" applyAlignment="1" applyProtection="1">
      <alignment horizontal="center" vertical="center" wrapText="1"/>
      <protection locked="0"/>
    </xf>
    <xf numFmtId="0" fontId="12" fillId="7" borderId="2" xfId="2" applyFont="1" applyFill="1" applyBorder="1" applyAlignment="1">
      <alignment horizontal="center" vertical="center"/>
    </xf>
    <xf numFmtId="0" fontId="1" fillId="8" borderId="2" xfId="0" applyFont="1" applyFill="1" applyBorder="1" applyAlignment="1" applyProtection="1">
      <alignment horizontal="center" vertical="center" wrapText="1"/>
      <protection locked="0"/>
    </xf>
    <xf numFmtId="164" fontId="74" fillId="18" borderId="1" xfId="0" applyNumberFormat="1" applyFont="1" applyFill="1" applyBorder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/>
    </xf>
    <xf numFmtId="0" fontId="73" fillId="7" borderId="2" xfId="0" applyFont="1" applyFill="1" applyBorder="1" applyAlignment="1" applyProtection="1">
      <alignment horizontal="center" vertical="center" wrapText="1"/>
      <protection locked="0"/>
    </xf>
    <xf numFmtId="0" fontId="65" fillId="0" borderId="2" xfId="0" applyFont="1" applyBorder="1" applyAlignment="1" applyProtection="1">
      <alignment horizontal="center" vertical="center" wrapText="1"/>
      <protection locked="0"/>
    </xf>
    <xf numFmtId="0" fontId="3" fillId="0" borderId="2" xfId="2" applyFont="1" applyBorder="1" applyAlignment="1" applyProtection="1">
      <alignment horizontal="center" vertical="center" wrapText="1"/>
      <protection locked="0"/>
    </xf>
    <xf numFmtId="16" fontId="1" fillId="0" borderId="2" xfId="0" applyNumberFormat="1" applyFont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>
      <alignment horizontal="center" vertical="center"/>
    </xf>
    <xf numFmtId="0" fontId="15" fillId="0" borderId="0" xfId="0" quotePrefix="1" applyFont="1" applyAlignment="1">
      <alignment horizontal="center"/>
    </xf>
    <xf numFmtId="168" fontId="16" fillId="0" borderId="0" xfId="0" applyNumberFormat="1" applyFont="1" applyAlignment="1">
      <alignment horizontal="center"/>
    </xf>
    <xf numFmtId="0" fontId="77" fillId="7" borderId="2" xfId="0" applyFont="1" applyFill="1" applyBorder="1"/>
    <xf numFmtId="0" fontId="1" fillId="7" borderId="2" xfId="0" applyFont="1" applyFill="1" applyBorder="1"/>
    <xf numFmtId="0" fontId="77" fillId="8" borderId="2" xfId="0" applyFont="1" applyFill="1" applyBorder="1"/>
    <xf numFmtId="0" fontId="73" fillId="0" borderId="2" xfId="0" applyFont="1" applyBorder="1" applyAlignment="1" applyProtection="1">
      <alignment horizontal="center" vertical="center" wrapText="1"/>
      <protection locked="0"/>
    </xf>
    <xf numFmtId="0" fontId="1" fillId="6" borderId="0" xfId="0" applyFont="1" applyFill="1"/>
    <xf numFmtId="0" fontId="53" fillId="0" borderId="0" xfId="0" applyFont="1" applyAlignment="1">
      <alignment horizontal="center"/>
    </xf>
    <xf numFmtId="0" fontId="1" fillId="0" borderId="0" xfId="0" applyFont="1" applyAlignment="1">
      <alignment horizontal="right" shrinkToFit="1"/>
    </xf>
    <xf numFmtId="0" fontId="1" fillId="11" borderId="0" xfId="0" applyFont="1" applyFill="1"/>
    <xf numFmtId="0" fontId="18" fillId="11" borderId="0" xfId="0" applyFont="1" applyFill="1"/>
    <xf numFmtId="0" fontId="1" fillId="13" borderId="0" xfId="0" applyFont="1" applyFill="1"/>
    <xf numFmtId="0" fontId="1" fillId="14" borderId="0" xfId="0" applyFont="1" applyFill="1"/>
    <xf numFmtId="0" fontId="1" fillId="15" borderId="0" xfId="0" applyFont="1" applyFill="1"/>
    <xf numFmtId="0" fontId="1" fillId="16" borderId="0" xfId="0" applyFont="1" applyFill="1"/>
    <xf numFmtId="0" fontId="23" fillId="11" borderId="19" xfId="0" applyFont="1" applyFill="1" applyBorder="1"/>
    <xf numFmtId="2" fontId="18" fillId="11" borderId="0" xfId="0" applyNumberFormat="1" applyFont="1" applyFill="1" applyAlignment="1">
      <alignment horizontal="right"/>
    </xf>
    <xf numFmtId="4" fontId="1" fillId="11" borderId="0" xfId="3" applyNumberFormat="1" applyFont="1" applyFill="1" applyBorder="1"/>
    <xf numFmtId="164" fontId="78" fillId="19" borderId="38" xfId="0" applyNumberFormat="1" applyFont="1" applyFill="1" applyBorder="1" applyAlignment="1">
      <alignment horizontal="center" wrapText="1"/>
    </xf>
    <xf numFmtId="14" fontId="10" fillId="2" borderId="25" xfId="0" applyNumberFormat="1" applyFont="1" applyFill="1" applyBorder="1"/>
    <xf numFmtId="14" fontId="10" fillId="2" borderId="26" xfId="0" applyNumberFormat="1" applyFont="1" applyFill="1" applyBorder="1"/>
    <xf numFmtId="14" fontId="10" fillId="2" borderId="27" xfId="0" applyNumberFormat="1" applyFont="1" applyFill="1" applyBorder="1"/>
    <xf numFmtId="165" fontId="7" fillId="2" borderId="2" xfId="0" applyNumberFormat="1" applyFont="1" applyFill="1" applyBorder="1" applyAlignment="1">
      <alignment vertical="center" textRotation="90"/>
    </xf>
    <xf numFmtId="165" fontId="79" fillId="2" borderId="2" xfId="0" applyNumberFormat="1" applyFont="1" applyFill="1" applyBorder="1" applyAlignment="1">
      <alignment horizontal="left" vertical="center"/>
    </xf>
    <xf numFmtId="165" fontId="79" fillId="2" borderId="2" xfId="0" applyNumberFormat="1" applyFont="1" applyFill="1" applyBorder="1" applyAlignment="1">
      <alignment horizontal="left" vertical="center" textRotation="90"/>
    </xf>
    <xf numFmtId="0" fontId="11" fillId="0" borderId="2" xfId="0" applyFont="1" applyBorder="1" applyAlignment="1">
      <alignment horizontal="left" vertical="center"/>
    </xf>
    <xf numFmtId="0" fontId="0" fillId="20" borderId="0" xfId="0" applyFill="1"/>
    <xf numFmtId="164" fontId="31" fillId="0" borderId="2" xfId="0" applyNumberFormat="1" applyFont="1" applyBorder="1" applyAlignment="1" applyProtection="1">
      <alignment wrapText="1"/>
      <protection locked="0"/>
    </xf>
    <xf numFmtId="164" fontId="5" fillId="20" borderId="1" xfId="0" applyNumberFormat="1" applyFont="1" applyFill="1" applyBorder="1" applyAlignment="1" applyProtection="1">
      <alignment wrapText="1"/>
      <protection locked="0"/>
    </xf>
    <xf numFmtId="0" fontId="30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 wrapText="1"/>
    </xf>
    <xf numFmtId="14" fontId="55" fillId="20" borderId="10" xfId="0" applyNumberFormat="1" applyFont="1" applyFill="1" applyBorder="1" applyProtection="1">
      <protection locked="0"/>
    </xf>
    <xf numFmtId="164" fontId="39" fillId="20" borderId="2" xfId="0" applyNumberFormat="1" applyFont="1" applyFill="1" applyBorder="1" applyAlignment="1" applyProtection="1">
      <alignment wrapText="1"/>
      <protection locked="0"/>
    </xf>
    <xf numFmtId="164" fontId="16" fillId="0" borderId="2" xfId="0" applyNumberFormat="1" applyFont="1" applyBorder="1" applyAlignment="1" applyProtection="1">
      <alignment horizontal="center" wrapText="1"/>
      <protection locked="0"/>
    </xf>
    <xf numFmtId="14" fontId="80" fillId="0" borderId="8" xfId="0" applyNumberFormat="1" applyFont="1" applyBorder="1" applyAlignment="1" applyProtection="1">
      <alignment horizontal="center"/>
      <protection locked="0"/>
    </xf>
    <xf numFmtId="0" fontId="47" fillId="7" borderId="0" xfId="0" applyFont="1" applyFill="1" applyAlignment="1">
      <alignment shrinkToFit="1"/>
    </xf>
    <xf numFmtId="0" fontId="16" fillId="7" borderId="12" xfId="0" applyFont="1" applyFill="1" applyBorder="1"/>
    <xf numFmtId="0" fontId="0" fillId="7" borderId="0" xfId="0" applyFill="1"/>
    <xf numFmtId="0" fontId="16" fillId="7" borderId="0" xfId="0" quotePrefix="1" applyFont="1" applyFill="1" applyAlignment="1">
      <alignment horizontal="center"/>
    </xf>
    <xf numFmtId="0" fontId="74" fillId="7" borderId="0" xfId="0" quotePrefix="1" applyFont="1" applyFill="1" applyAlignment="1">
      <alignment horizontal="center"/>
    </xf>
    <xf numFmtId="0" fontId="3" fillId="7" borderId="0" xfId="0" applyFont="1" applyFill="1"/>
    <xf numFmtId="0" fontId="3" fillId="7" borderId="0" xfId="0" applyFont="1" applyFill="1" applyAlignment="1">
      <alignment horizontal="center"/>
    </xf>
    <xf numFmtId="0" fontId="1" fillId="7" borderId="0" xfId="0" applyFont="1" applyFill="1" applyAlignment="1">
      <alignment shrinkToFit="1"/>
    </xf>
    <xf numFmtId="0" fontId="3" fillId="7" borderId="2" xfId="0" applyFont="1" applyFill="1" applyBorder="1" applyAlignment="1" applyProtection="1">
      <alignment shrinkToFit="1"/>
      <protection locked="0"/>
    </xf>
    <xf numFmtId="0" fontId="0" fillId="7" borderId="0" xfId="0" applyFill="1" applyAlignment="1">
      <alignment shrinkToFit="1"/>
    </xf>
    <xf numFmtId="0" fontId="3" fillId="7" borderId="0" xfId="0" applyFont="1" applyFill="1" applyAlignment="1">
      <alignment shrinkToFit="1"/>
    </xf>
    <xf numFmtId="0" fontId="48" fillId="7" borderId="0" xfId="0" applyFont="1" applyFill="1"/>
    <xf numFmtId="0" fontId="47" fillId="7" borderId="0" xfId="0" applyFont="1" applyFill="1"/>
    <xf numFmtId="0" fontId="1" fillId="7" borderId="0" xfId="0" applyFont="1" applyFill="1"/>
    <xf numFmtId="0" fontId="13" fillId="7" borderId="0" xfId="0" applyFont="1" applyFill="1" applyAlignment="1">
      <alignment shrinkToFit="1"/>
    </xf>
    <xf numFmtId="0" fontId="25" fillId="7" borderId="0" xfId="0" applyFont="1" applyFill="1" applyAlignment="1">
      <alignment horizontal="right" shrinkToFit="1"/>
    </xf>
    <xf numFmtId="0" fontId="25" fillId="7" borderId="0" xfId="0" applyFont="1" applyFill="1" applyAlignment="1">
      <alignment shrinkToFit="1"/>
    </xf>
    <xf numFmtId="0" fontId="1" fillId="7" borderId="0" xfId="0" applyFont="1" applyFill="1" applyAlignment="1">
      <alignment horizontal="right" shrinkToFit="1"/>
    </xf>
    <xf numFmtId="0" fontId="9" fillId="7" borderId="0" xfId="0" applyFont="1" applyFill="1" applyAlignment="1">
      <alignment horizontal="right" shrinkToFit="1"/>
    </xf>
    <xf numFmtId="0" fontId="0" fillId="7" borderId="0" xfId="0" applyFill="1" applyAlignment="1">
      <alignment horizontal="center"/>
    </xf>
    <xf numFmtId="0" fontId="53" fillId="7" borderId="0" xfId="0" applyFont="1" applyFill="1"/>
    <xf numFmtId="0" fontId="81" fillId="0" borderId="0" xfId="0" applyFont="1" applyAlignment="1">
      <alignment horizontal="left"/>
    </xf>
    <xf numFmtId="0" fontId="82" fillId="0" borderId="0" xfId="0" applyFont="1"/>
    <xf numFmtId="0" fontId="17" fillId="9" borderId="35" xfId="0" quotePrefix="1" applyFont="1" applyFill="1" applyBorder="1" applyAlignment="1">
      <alignment horizontal="center" vertical="top"/>
    </xf>
    <xf numFmtId="0" fontId="17" fillId="9" borderId="36" xfId="0" quotePrefix="1" applyFont="1" applyFill="1" applyBorder="1" applyAlignment="1">
      <alignment horizontal="center" vertical="top"/>
    </xf>
    <xf numFmtId="0" fontId="17" fillId="9" borderId="36" xfId="0" applyFont="1" applyFill="1" applyBorder="1" applyAlignment="1">
      <alignment horizontal="center" vertical="top"/>
    </xf>
    <xf numFmtId="0" fontId="17" fillId="9" borderId="37" xfId="0" applyFont="1" applyFill="1" applyBorder="1" applyAlignment="1">
      <alignment horizontal="center" vertical="top"/>
    </xf>
    <xf numFmtId="0" fontId="17" fillId="9" borderId="37" xfId="0" applyFont="1" applyFill="1" applyBorder="1" applyAlignment="1">
      <alignment vertical="top"/>
    </xf>
    <xf numFmtId="167" fontId="24" fillId="12" borderId="0" xfId="0" applyNumberFormat="1" applyFont="1" applyFill="1" applyAlignment="1">
      <alignment horizontal="center"/>
    </xf>
    <xf numFmtId="0" fontId="18" fillId="2" borderId="8" xfId="0" applyFont="1" applyFill="1" applyBorder="1" applyAlignment="1">
      <alignment horizontal="center"/>
    </xf>
    <xf numFmtId="0" fontId="18" fillId="2" borderId="10" xfId="0" applyFont="1" applyFill="1" applyBorder="1" applyAlignment="1">
      <alignment horizontal="center"/>
    </xf>
    <xf numFmtId="0" fontId="18" fillId="2" borderId="25" xfId="0" applyFont="1" applyFill="1" applyBorder="1" applyAlignment="1">
      <alignment horizontal="center"/>
    </xf>
    <xf numFmtId="0" fontId="18" fillId="2" borderId="27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8" fillId="2" borderId="2" xfId="0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/>
    </xf>
    <xf numFmtId="0" fontId="39" fillId="11" borderId="20" xfId="0" applyFont="1" applyFill="1" applyBorder="1" applyAlignment="1">
      <alignment horizontal="center"/>
    </xf>
    <xf numFmtId="0" fontId="39" fillId="11" borderId="21" xfId="0" applyFont="1" applyFill="1" applyBorder="1" applyAlignment="1">
      <alignment horizontal="center"/>
    </xf>
    <xf numFmtId="0" fontId="40" fillId="0" borderId="20" xfId="0" applyFont="1" applyBorder="1" applyAlignment="1" applyProtection="1">
      <alignment horizontal="center"/>
      <protection locked="0"/>
    </xf>
    <xf numFmtId="0" fontId="40" fillId="0" borderId="21" xfId="0" applyFont="1" applyBorder="1" applyAlignment="1" applyProtection="1">
      <alignment horizontal="center"/>
      <protection locked="0"/>
    </xf>
    <xf numFmtId="166" fontId="23" fillId="0" borderId="20" xfId="0" applyNumberFormat="1" applyFont="1" applyBorder="1" applyAlignment="1">
      <alignment horizontal="center"/>
    </xf>
    <xf numFmtId="166" fontId="23" fillId="0" borderId="21" xfId="0" applyNumberFormat="1" applyFont="1" applyBorder="1" applyAlignment="1">
      <alignment horizontal="center"/>
    </xf>
    <xf numFmtId="0" fontId="39" fillId="0" borderId="20" xfId="0" quotePrefix="1" applyFont="1" applyBorder="1" applyAlignment="1" applyProtection="1">
      <alignment horizontal="center"/>
      <protection locked="0"/>
    </xf>
    <xf numFmtId="0" fontId="55" fillId="0" borderId="21" xfId="0" quotePrefix="1" applyFont="1" applyBorder="1" applyAlignment="1" applyProtection="1">
      <alignment horizontal="center"/>
      <protection locked="0"/>
    </xf>
    <xf numFmtId="0" fontId="55" fillId="0" borderId="19" xfId="0" quotePrefix="1" applyFont="1" applyBorder="1" applyAlignment="1" applyProtection="1">
      <alignment horizontal="center"/>
      <protection locked="0"/>
    </xf>
    <xf numFmtId="0" fontId="31" fillId="7" borderId="8" xfId="0" applyFont="1" applyFill="1" applyBorder="1" applyAlignment="1" applyProtection="1">
      <alignment horizontal="center"/>
      <protection locked="0"/>
    </xf>
    <xf numFmtId="0" fontId="31" fillId="7" borderId="28" xfId="0" applyFont="1" applyFill="1" applyBorder="1" applyAlignment="1" applyProtection="1">
      <alignment horizontal="center"/>
      <protection locked="0"/>
    </xf>
    <xf numFmtId="0" fontId="31" fillId="7" borderId="10" xfId="0" applyFont="1" applyFill="1" applyBorder="1" applyAlignment="1" applyProtection="1">
      <alignment horizontal="center"/>
      <protection locked="0"/>
    </xf>
    <xf numFmtId="0" fontId="2" fillId="11" borderId="0" xfId="0" applyFont="1" applyFill="1" applyAlignment="1">
      <alignment horizontal="center"/>
    </xf>
    <xf numFmtId="166" fontId="2" fillId="11" borderId="0" xfId="0" applyNumberFormat="1" applyFont="1" applyFill="1" applyAlignment="1">
      <alignment horizontal="center"/>
    </xf>
    <xf numFmtId="0" fontId="31" fillId="0" borderId="8" xfId="0" applyFont="1" applyBorder="1" applyAlignment="1" applyProtection="1">
      <alignment horizontal="center"/>
      <protection locked="0"/>
    </xf>
    <xf numFmtId="0" fontId="31" fillId="0" borderId="28" xfId="0" applyFont="1" applyBorder="1" applyAlignment="1" applyProtection="1">
      <alignment horizontal="center"/>
      <protection locked="0"/>
    </xf>
    <xf numFmtId="0" fontId="31" fillId="0" borderId="10" xfId="0" applyFont="1" applyBorder="1" applyAlignment="1" applyProtection="1">
      <alignment horizontal="center"/>
      <protection locked="0"/>
    </xf>
    <xf numFmtId="0" fontId="75" fillId="0" borderId="31" xfId="0" quotePrefix="1" applyFont="1" applyBorder="1" applyAlignment="1">
      <alignment horizontal="left"/>
    </xf>
    <xf numFmtId="0" fontId="75" fillId="0" borderId="29" xfId="0" quotePrefix="1" applyFont="1" applyBorder="1" applyAlignment="1">
      <alignment horizontal="left"/>
    </xf>
    <xf numFmtId="0" fontId="75" fillId="0" borderId="30" xfId="0" quotePrefix="1" applyFont="1" applyBorder="1" applyAlignment="1">
      <alignment horizontal="left"/>
    </xf>
    <xf numFmtId="0" fontId="75" fillId="0" borderId="0" xfId="0" applyFont="1" applyAlignment="1">
      <alignment horizontal="center" vertical="center"/>
    </xf>
  </cellXfs>
  <cellStyles count="5">
    <cellStyle name="Excel Built-in Normal" xfId="1" xr:uid="{00000000-0005-0000-0000-000000000000}"/>
    <cellStyle name="Normal" xfId="0" builtinId="0"/>
    <cellStyle name="Normal 2" xfId="2" xr:uid="{00000000-0005-0000-0000-000003000000}"/>
    <cellStyle name="Pourcentage" xfId="3" builtinId="5"/>
    <cellStyle name="Pourcentage 2" xfId="4" xr:uid="{00000000-0005-0000-0000-000005000000}"/>
  </cellStyles>
  <dxfs count="2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12" Type="http://schemas.openxmlformats.org/officeDocument/2006/relationships/image" Target="../media/image2.jpeg"/><Relationship Id="rId2" Type="http://schemas.openxmlformats.org/officeDocument/2006/relationships/image" Target="../media/image4.png"/><Relationship Id="rId1" Type="http://schemas.openxmlformats.org/officeDocument/2006/relationships/image" Target="../media/image3.jpeg"/><Relationship Id="rId6" Type="http://schemas.openxmlformats.org/officeDocument/2006/relationships/image" Target="../media/image8.png"/><Relationship Id="rId11" Type="http://schemas.openxmlformats.org/officeDocument/2006/relationships/image" Target="../media/image13.png"/><Relationship Id="rId5" Type="http://schemas.openxmlformats.org/officeDocument/2006/relationships/image" Target="../media/image7.png"/><Relationship Id="rId10" Type="http://schemas.openxmlformats.org/officeDocument/2006/relationships/image" Target="../media/image12.png"/><Relationship Id="rId4" Type="http://schemas.openxmlformats.org/officeDocument/2006/relationships/image" Target="../media/image6.png"/><Relationship Id="rId9" Type="http://schemas.openxmlformats.org/officeDocument/2006/relationships/image" Target="../media/image1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552450</xdr:colOff>
      <xdr:row>0</xdr:row>
      <xdr:rowOff>114300</xdr:rowOff>
    </xdr:from>
    <xdr:to>
      <xdr:col>1</xdr:col>
      <xdr:colOff>3009900</xdr:colOff>
      <xdr:row>8</xdr:row>
      <xdr:rowOff>0</xdr:rowOff>
    </xdr:to>
    <xdr:pic>
      <xdr:nvPicPr>
        <xdr:cNvPr id="716882" name="Image 1">
          <a:extLst>
            <a:ext uri="{FF2B5EF4-FFF2-40B4-BE49-F238E27FC236}">
              <a16:creationId xmlns:a16="http://schemas.microsoft.com/office/drawing/2014/main" id="{6912E647-1608-4BC2-8B8A-22CB11530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14300"/>
          <a:ext cx="2457450" cy="154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1314450</xdr:colOff>
      <xdr:row>48</xdr:row>
      <xdr:rowOff>66675</xdr:rowOff>
    </xdr:from>
    <xdr:to>
      <xdr:col>3</xdr:col>
      <xdr:colOff>1781175</xdr:colOff>
      <xdr:row>50</xdr:row>
      <xdr:rowOff>123825</xdr:rowOff>
    </xdr:to>
    <xdr:pic>
      <xdr:nvPicPr>
        <xdr:cNvPr id="716883" name="Image 2">
          <a:extLst>
            <a:ext uri="{FF2B5EF4-FFF2-40B4-BE49-F238E27FC236}">
              <a16:creationId xmlns:a16="http://schemas.microsoft.com/office/drawing/2014/main" id="{21F8C63D-F306-CD1F-CC09-0F67E65C3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9744075"/>
          <a:ext cx="4667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6</xdr:row>
      <xdr:rowOff>11430</xdr:rowOff>
    </xdr:from>
    <xdr:to>
      <xdr:col>0</xdr:col>
      <xdr:colOff>327620</xdr:colOff>
      <xdr:row>11</xdr:row>
      <xdr:rowOff>18</xdr:rowOff>
    </xdr:to>
    <xdr:sp macro="" textlink="">
      <xdr:nvSpPr>
        <xdr:cNvPr id="5133" name="WordArt 13">
          <a:extLst>
            <a:ext uri="{FF2B5EF4-FFF2-40B4-BE49-F238E27FC236}">
              <a16:creationId xmlns:a16="http://schemas.microsoft.com/office/drawing/2014/main" id="{F69B8839-3E42-6647-13DC-20218B5EF9D8}"/>
            </a:ext>
          </a:extLst>
        </xdr:cNvPr>
        <xdr:cNvSpPr>
          <a:spLocks noChangeArrowheads="1" noChangeShapeType="1" noTextEdit="1"/>
        </xdr:cNvSpPr>
      </xdr:nvSpPr>
      <xdr:spPr bwMode="auto">
        <a:xfrm rot="5400000">
          <a:off x="-490538" y="3824288"/>
          <a:ext cx="1362075" cy="304800"/>
        </a:xfrm>
        <a:prstGeom prst="rect">
          <a:avLst/>
        </a:prstGeom>
      </xdr:spPr>
      <xdr:txBody>
        <a:bodyPr vert="wordArtVert" wrap="none" fromWordArt="1">
          <a:prstTxWarp prst="textTriangleInverted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fr-FR" sz="2000" b="1" kern="10" spc="0">
              <a:ln w="12700">
                <a:solidFill>
                  <a:srgbClr xmlns:mc="http://schemas.openxmlformats.org/markup-compatibility/2006" xmlns:a14="http://schemas.microsoft.com/office/drawing/2010/main" val="FF9900" mc:Ignorable="a14" a14:legacySpreadsheetColorIndex="52"/>
                </a:solidFill>
                <a:round/>
                <a:headEnd/>
                <a:tailEnd/>
              </a:ln>
              <a:solidFill>
                <a:srgbClr val="00B050"/>
              </a:solidFill>
              <a:effectLst>
                <a:outerShdw dist="53882" dir="2700000" algn="ctr" rotWithShape="0">
                  <a:srgbClr val="CBCBCB">
                    <a:alpha val="80000"/>
                  </a:srgbClr>
                </a:outerShdw>
              </a:effectLst>
              <a:latin typeface="Arial"/>
              <a:cs typeface="Arial"/>
            </a:rPr>
            <a:t>LUNDI</a:t>
          </a:r>
        </a:p>
      </xdr:txBody>
    </xdr:sp>
    <xdr:clientData/>
  </xdr:twoCellAnchor>
  <xdr:twoCellAnchor>
    <xdr:from>
      <xdr:col>0</xdr:col>
      <xdr:colOff>47625</xdr:colOff>
      <xdr:row>12</xdr:row>
      <xdr:rowOff>11430</xdr:rowOff>
    </xdr:from>
    <xdr:to>
      <xdr:col>0</xdr:col>
      <xdr:colOff>328606</xdr:colOff>
      <xdr:row>17</xdr:row>
      <xdr:rowOff>0</xdr:rowOff>
    </xdr:to>
    <xdr:sp macro="" textlink="">
      <xdr:nvSpPr>
        <xdr:cNvPr id="5134" name="WordArt 14">
          <a:extLst>
            <a:ext uri="{FF2B5EF4-FFF2-40B4-BE49-F238E27FC236}">
              <a16:creationId xmlns:a16="http://schemas.microsoft.com/office/drawing/2014/main" id="{B2F6A043-97FB-D0F2-98CC-56837ADDFF3E}"/>
            </a:ext>
          </a:extLst>
        </xdr:cNvPr>
        <xdr:cNvSpPr>
          <a:spLocks noChangeArrowheads="1" noChangeShapeType="1" noTextEdit="1"/>
        </xdr:cNvSpPr>
      </xdr:nvSpPr>
      <xdr:spPr bwMode="auto">
        <a:xfrm rot="5400000">
          <a:off x="-481013" y="5414963"/>
          <a:ext cx="1362075" cy="304800"/>
        </a:xfrm>
        <a:prstGeom prst="rect">
          <a:avLst/>
        </a:prstGeom>
      </xdr:spPr>
      <xdr:txBody>
        <a:bodyPr vert="wordArtVert" wrap="none" fromWordArt="1">
          <a:prstTxWarp prst="textTriangleInverted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fr-FR" sz="2000" b="1" kern="10" spc="0">
              <a:ln w="12700">
                <a:solidFill>
                  <a:srgbClr xmlns:mc="http://schemas.openxmlformats.org/markup-compatibility/2006" xmlns:a14="http://schemas.microsoft.com/office/drawing/2010/main" val="FF9900" mc:Ignorable="a14" a14:legacySpreadsheetColorIndex="52"/>
                </a:solidFill>
                <a:round/>
                <a:headEnd/>
                <a:tailEnd/>
              </a:ln>
              <a:solidFill>
                <a:srgbClr val="00B050"/>
              </a:solidFill>
              <a:effectLst>
                <a:outerShdw dist="53882" dir="2700000" algn="ctr" rotWithShape="0">
                  <a:srgbClr val="CBCBCB">
                    <a:alpha val="80000"/>
                  </a:srgbClr>
                </a:outerShdw>
              </a:effectLst>
              <a:latin typeface="Arial"/>
              <a:cs typeface="Arial"/>
            </a:rPr>
            <a:t>MARDI</a:t>
          </a:r>
        </a:p>
      </xdr:txBody>
    </xdr:sp>
    <xdr:clientData/>
  </xdr:twoCellAnchor>
  <xdr:twoCellAnchor>
    <xdr:from>
      <xdr:col>0</xdr:col>
      <xdr:colOff>47625</xdr:colOff>
      <xdr:row>18</xdr:row>
      <xdr:rowOff>0</xdr:rowOff>
    </xdr:from>
    <xdr:to>
      <xdr:col>0</xdr:col>
      <xdr:colOff>328606</xdr:colOff>
      <xdr:row>23</xdr:row>
      <xdr:rowOff>0</xdr:rowOff>
    </xdr:to>
    <xdr:sp macro="" textlink="">
      <xdr:nvSpPr>
        <xdr:cNvPr id="5136" name="WordArt 16">
          <a:extLst>
            <a:ext uri="{FF2B5EF4-FFF2-40B4-BE49-F238E27FC236}">
              <a16:creationId xmlns:a16="http://schemas.microsoft.com/office/drawing/2014/main" id="{A6CCA041-46E3-713E-1A7A-4071DC0024A8}"/>
            </a:ext>
          </a:extLst>
        </xdr:cNvPr>
        <xdr:cNvSpPr>
          <a:spLocks noChangeArrowheads="1" noChangeShapeType="1" noTextEdit="1"/>
        </xdr:cNvSpPr>
      </xdr:nvSpPr>
      <xdr:spPr bwMode="auto">
        <a:xfrm rot="5400000">
          <a:off x="-490538" y="8691563"/>
          <a:ext cx="1381125" cy="304800"/>
        </a:xfrm>
        <a:prstGeom prst="rect">
          <a:avLst/>
        </a:prstGeom>
      </xdr:spPr>
      <xdr:txBody>
        <a:bodyPr vert="wordArtVert" wrap="none" fromWordArt="1">
          <a:prstTxWarp prst="textTriangleInverted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fr-FR" sz="2000" b="1" kern="10" spc="0">
              <a:ln w="12700">
                <a:solidFill>
                  <a:srgbClr xmlns:mc="http://schemas.openxmlformats.org/markup-compatibility/2006" xmlns:a14="http://schemas.microsoft.com/office/drawing/2010/main" val="FF9900" mc:Ignorable="a14" a14:legacySpreadsheetColorIndex="52"/>
                </a:solidFill>
                <a:round/>
                <a:headEnd/>
                <a:tailEnd/>
              </a:ln>
              <a:solidFill>
                <a:srgbClr val="00B050"/>
              </a:solidFill>
              <a:effectLst>
                <a:outerShdw dist="53882" dir="2700000" algn="ctr" rotWithShape="0">
                  <a:srgbClr val="CBCBCB">
                    <a:alpha val="80000"/>
                  </a:srgbClr>
                </a:outerShdw>
              </a:effectLst>
              <a:latin typeface="Arial"/>
              <a:cs typeface="Arial"/>
            </a:rPr>
            <a:t>JEUDI</a:t>
          </a:r>
        </a:p>
      </xdr:txBody>
    </xdr:sp>
    <xdr:clientData/>
  </xdr:twoCellAnchor>
  <xdr:twoCellAnchor>
    <xdr:from>
      <xdr:col>0</xdr:col>
      <xdr:colOff>47625</xdr:colOff>
      <xdr:row>24</xdr:row>
      <xdr:rowOff>0</xdr:rowOff>
    </xdr:from>
    <xdr:to>
      <xdr:col>0</xdr:col>
      <xdr:colOff>328606</xdr:colOff>
      <xdr:row>29</xdr:row>
      <xdr:rowOff>0</xdr:rowOff>
    </xdr:to>
    <xdr:sp macro="" textlink="">
      <xdr:nvSpPr>
        <xdr:cNvPr id="5137" name="WordArt 17">
          <a:extLst>
            <a:ext uri="{FF2B5EF4-FFF2-40B4-BE49-F238E27FC236}">
              <a16:creationId xmlns:a16="http://schemas.microsoft.com/office/drawing/2014/main" id="{FF6B56AC-CEDA-D650-F827-26810C9FDD52}"/>
            </a:ext>
          </a:extLst>
        </xdr:cNvPr>
        <xdr:cNvSpPr>
          <a:spLocks noChangeArrowheads="1" noChangeShapeType="1" noTextEdit="1"/>
        </xdr:cNvSpPr>
      </xdr:nvSpPr>
      <xdr:spPr bwMode="auto">
        <a:xfrm rot="5400000">
          <a:off x="-490538" y="10291763"/>
          <a:ext cx="1381125" cy="304800"/>
        </a:xfrm>
        <a:prstGeom prst="rect">
          <a:avLst/>
        </a:prstGeom>
      </xdr:spPr>
      <xdr:txBody>
        <a:bodyPr vert="wordArtVert" wrap="none" fromWordArt="1">
          <a:prstTxWarp prst="textTriangleInverted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fr-FR" sz="2000" b="1" kern="10" spc="0">
              <a:ln w="12700">
                <a:solidFill>
                  <a:srgbClr xmlns:mc="http://schemas.openxmlformats.org/markup-compatibility/2006" xmlns:a14="http://schemas.microsoft.com/office/drawing/2010/main" val="FF9900" mc:Ignorable="a14" a14:legacySpreadsheetColorIndex="52"/>
                </a:solidFill>
                <a:round/>
                <a:headEnd/>
                <a:tailEnd/>
              </a:ln>
              <a:solidFill>
                <a:srgbClr val="00B050"/>
              </a:solidFill>
              <a:effectLst>
                <a:outerShdw dist="53882" dir="2700000" algn="ctr" rotWithShape="0">
                  <a:srgbClr val="CBCBCB">
                    <a:alpha val="80000"/>
                  </a:srgbClr>
                </a:outerShdw>
              </a:effectLst>
              <a:latin typeface="Arial"/>
              <a:cs typeface="Arial"/>
            </a:rPr>
            <a:t>VENDREDI</a:t>
          </a:r>
        </a:p>
      </xdr:txBody>
    </xdr:sp>
    <xdr:clientData/>
  </xdr:twoCellAnchor>
  <xdr:twoCellAnchor editAs="oneCell">
    <xdr:from>
      <xdr:col>0</xdr:col>
      <xdr:colOff>0</xdr:colOff>
      <xdr:row>1</xdr:row>
      <xdr:rowOff>19050</xdr:rowOff>
    </xdr:from>
    <xdr:to>
      <xdr:col>6</xdr:col>
      <xdr:colOff>104775</xdr:colOff>
      <xdr:row>2</xdr:row>
      <xdr:rowOff>0</xdr:rowOff>
    </xdr:to>
    <xdr:pic>
      <xdr:nvPicPr>
        <xdr:cNvPr id="722622" name="Image 1">
          <a:extLst>
            <a:ext uri="{FF2B5EF4-FFF2-40B4-BE49-F238E27FC236}">
              <a16:creationId xmlns:a16="http://schemas.microsoft.com/office/drawing/2014/main" id="{9D82668F-B216-50AA-3E51-5F2CF69EC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8175"/>
          <a:ext cx="74009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142875</xdr:colOff>
      <xdr:row>5</xdr:row>
      <xdr:rowOff>180975</xdr:rowOff>
    </xdr:from>
    <xdr:to>
      <xdr:col>2</xdr:col>
      <xdr:colOff>828675</xdr:colOff>
      <xdr:row>8</xdr:row>
      <xdr:rowOff>38100</xdr:rowOff>
    </xdr:to>
    <xdr:pic>
      <xdr:nvPicPr>
        <xdr:cNvPr id="722623" name="Image 24">
          <a:extLst>
            <a:ext uri="{FF2B5EF4-FFF2-40B4-BE49-F238E27FC236}">
              <a16:creationId xmlns:a16="http://schemas.microsoft.com/office/drawing/2014/main" id="{D7F21435-99AB-D7C6-4905-BBA4AECA6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067050"/>
          <a:ext cx="6858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142875</xdr:colOff>
      <xdr:row>11</xdr:row>
      <xdr:rowOff>200025</xdr:rowOff>
    </xdr:from>
    <xdr:to>
      <xdr:col>2</xdr:col>
      <xdr:colOff>838200</xdr:colOff>
      <xdr:row>13</xdr:row>
      <xdr:rowOff>276225</xdr:rowOff>
    </xdr:to>
    <xdr:pic>
      <xdr:nvPicPr>
        <xdr:cNvPr id="722624" name="Image 25">
          <a:extLst>
            <a:ext uri="{FF2B5EF4-FFF2-40B4-BE49-F238E27FC236}">
              <a16:creationId xmlns:a16="http://schemas.microsoft.com/office/drawing/2014/main" id="{8F5150B6-715E-74BC-0BC5-0FA397786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4886325"/>
          <a:ext cx="6953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142875</xdr:colOff>
      <xdr:row>17</xdr:row>
      <xdr:rowOff>0</xdr:rowOff>
    </xdr:from>
    <xdr:to>
      <xdr:col>2</xdr:col>
      <xdr:colOff>828675</xdr:colOff>
      <xdr:row>19</xdr:row>
      <xdr:rowOff>76200</xdr:rowOff>
    </xdr:to>
    <xdr:pic>
      <xdr:nvPicPr>
        <xdr:cNvPr id="722625" name="Image 26">
          <a:extLst>
            <a:ext uri="{FF2B5EF4-FFF2-40B4-BE49-F238E27FC236}">
              <a16:creationId xmlns:a16="http://schemas.microsoft.com/office/drawing/2014/main" id="{BF2DD68A-7A7B-3BFC-AA55-79019A7AB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6924675"/>
          <a:ext cx="6858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142875</xdr:colOff>
      <xdr:row>18</xdr:row>
      <xdr:rowOff>28575</xdr:rowOff>
    </xdr:from>
    <xdr:to>
      <xdr:col>2</xdr:col>
      <xdr:colOff>828675</xdr:colOff>
      <xdr:row>20</xdr:row>
      <xdr:rowOff>66675</xdr:rowOff>
    </xdr:to>
    <xdr:pic>
      <xdr:nvPicPr>
        <xdr:cNvPr id="722626" name="Image 27">
          <a:extLst>
            <a:ext uri="{FF2B5EF4-FFF2-40B4-BE49-F238E27FC236}">
              <a16:creationId xmlns:a16="http://schemas.microsoft.com/office/drawing/2014/main" id="{73072AE2-305D-1E3E-3800-E52044999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8810625"/>
          <a:ext cx="6858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133350</xdr:colOff>
      <xdr:row>24</xdr:row>
      <xdr:rowOff>9525</xdr:rowOff>
    </xdr:from>
    <xdr:to>
      <xdr:col>2</xdr:col>
      <xdr:colOff>828675</xdr:colOff>
      <xdr:row>26</xdr:row>
      <xdr:rowOff>47625</xdr:rowOff>
    </xdr:to>
    <xdr:pic>
      <xdr:nvPicPr>
        <xdr:cNvPr id="722627" name="Image 28">
          <a:extLst>
            <a:ext uri="{FF2B5EF4-FFF2-40B4-BE49-F238E27FC236}">
              <a16:creationId xmlns:a16="http://schemas.microsoft.com/office/drawing/2014/main" id="{99488017-9933-DB6F-40FB-5D2F99825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0696575"/>
          <a:ext cx="6953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133350</xdr:colOff>
      <xdr:row>8</xdr:row>
      <xdr:rowOff>123825</xdr:rowOff>
    </xdr:from>
    <xdr:to>
      <xdr:col>2</xdr:col>
      <xdr:colOff>819150</xdr:colOff>
      <xdr:row>10</xdr:row>
      <xdr:rowOff>161925</xdr:rowOff>
    </xdr:to>
    <xdr:pic>
      <xdr:nvPicPr>
        <xdr:cNvPr id="722628" name="Image 31">
          <a:extLst>
            <a:ext uri="{FF2B5EF4-FFF2-40B4-BE49-F238E27FC236}">
              <a16:creationId xmlns:a16="http://schemas.microsoft.com/office/drawing/2014/main" id="{98C3213A-4599-3BC8-FB32-9F88E1B59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3838575"/>
          <a:ext cx="6858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142875</xdr:colOff>
      <xdr:row>14</xdr:row>
      <xdr:rowOff>171450</xdr:rowOff>
    </xdr:from>
    <xdr:to>
      <xdr:col>2</xdr:col>
      <xdr:colOff>838200</xdr:colOff>
      <xdr:row>16</xdr:row>
      <xdr:rowOff>209550</xdr:rowOff>
    </xdr:to>
    <xdr:pic>
      <xdr:nvPicPr>
        <xdr:cNvPr id="722629" name="Image 32">
          <a:extLst>
            <a:ext uri="{FF2B5EF4-FFF2-40B4-BE49-F238E27FC236}">
              <a16:creationId xmlns:a16="http://schemas.microsoft.com/office/drawing/2014/main" id="{C47A9AC0-8847-7B3C-FB77-E48F13A87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791200"/>
          <a:ext cx="6953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133350</xdr:colOff>
      <xdr:row>17</xdr:row>
      <xdr:rowOff>0</xdr:rowOff>
    </xdr:from>
    <xdr:to>
      <xdr:col>2</xdr:col>
      <xdr:colOff>828675</xdr:colOff>
      <xdr:row>19</xdr:row>
      <xdr:rowOff>76200</xdr:rowOff>
    </xdr:to>
    <xdr:pic>
      <xdr:nvPicPr>
        <xdr:cNvPr id="722630" name="Image 33">
          <a:extLst>
            <a:ext uri="{FF2B5EF4-FFF2-40B4-BE49-F238E27FC236}">
              <a16:creationId xmlns:a16="http://schemas.microsoft.com/office/drawing/2014/main" id="{5B3E59DB-114D-6DC1-B31B-37BAC3FC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7867650"/>
          <a:ext cx="6953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171450</xdr:colOff>
      <xdr:row>20</xdr:row>
      <xdr:rowOff>190500</xdr:rowOff>
    </xdr:from>
    <xdr:to>
      <xdr:col>2</xdr:col>
      <xdr:colOff>819150</xdr:colOff>
      <xdr:row>22</xdr:row>
      <xdr:rowOff>228600</xdr:rowOff>
    </xdr:to>
    <xdr:pic>
      <xdr:nvPicPr>
        <xdr:cNvPr id="722631" name="Image 34">
          <a:extLst>
            <a:ext uri="{FF2B5EF4-FFF2-40B4-BE49-F238E27FC236}">
              <a16:creationId xmlns:a16="http://schemas.microsoft.com/office/drawing/2014/main" id="{FCEA1FF1-F2AC-732F-E74E-C0699854D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9620250"/>
          <a:ext cx="6477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142875</xdr:colOff>
      <xdr:row>26</xdr:row>
      <xdr:rowOff>161925</xdr:rowOff>
    </xdr:from>
    <xdr:to>
      <xdr:col>2</xdr:col>
      <xdr:colOff>819150</xdr:colOff>
      <xdr:row>28</xdr:row>
      <xdr:rowOff>200025</xdr:rowOff>
    </xdr:to>
    <xdr:pic>
      <xdr:nvPicPr>
        <xdr:cNvPr id="722632" name="Image 35">
          <a:extLst>
            <a:ext uri="{FF2B5EF4-FFF2-40B4-BE49-F238E27FC236}">
              <a16:creationId xmlns:a16="http://schemas.microsoft.com/office/drawing/2014/main" id="{AB337933-B286-933F-C13B-B0A752A94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1496675"/>
          <a:ext cx="6762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4629149</xdr:colOff>
      <xdr:row>3</xdr:row>
      <xdr:rowOff>47625</xdr:rowOff>
    </xdr:from>
    <xdr:to>
      <xdr:col>3</xdr:col>
      <xdr:colOff>5324474</xdr:colOff>
      <xdr:row>4</xdr:row>
      <xdr:rowOff>304800</xdr:rowOff>
    </xdr:to>
    <xdr:pic>
      <xdr:nvPicPr>
        <xdr:cNvPr id="722633" name="Image 2">
          <a:extLst>
            <a:ext uri="{FF2B5EF4-FFF2-40B4-BE49-F238E27FC236}">
              <a16:creationId xmlns:a16="http://schemas.microsoft.com/office/drawing/2014/main" id="{0D4D78CC-146A-9E75-56B3-22981B1F8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4" y="1905000"/>
          <a:ext cx="6953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</xdr:colOff>
      <xdr:row>3</xdr:row>
      <xdr:rowOff>38100</xdr:rowOff>
    </xdr:from>
    <xdr:to>
      <xdr:col>5</xdr:col>
      <xdr:colOff>685800</xdr:colOff>
      <xdr:row>5</xdr:row>
      <xdr:rowOff>209550</xdr:rowOff>
    </xdr:to>
    <xdr:pic>
      <xdr:nvPicPr>
        <xdr:cNvPr id="722985" name="Image 2">
          <a:extLst>
            <a:ext uri="{FF2B5EF4-FFF2-40B4-BE49-F238E27FC236}">
              <a16:creationId xmlns:a16="http://schemas.microsoft.com/office/drawing/2014/main" id="{614F9EA9-47EA-B0CC-167D-2353641A3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1900" y="723900"/>
          <a:ext cx="523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161925</xdr:rowOff>
    </xdr:from>
    <xdr:to>
      <xdr:col>0</xdr:col>
      <xdr:colOff>333375</xdr:colOff>
      <xdr:row>8</xdr:row>
      <xdr:rowOff>123825</xdr:rowOff>
    </xdr:to>
    <xdr:pic>
      <xdr:nvPicPr>
        <xdr:cNvPr id="726221" name="Image 2">
          <a:extLst>
            <a:ext uri="{FF2B5EF4-FFF2-40B4-BE49-F238E27FC236}">
              <a16:creationId xmlns:a16="http://schemas.microsoft.com/office/drawing/2014/main" id="{92AA8BD4-61EF-D826-F8A7-8DEED0CF57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0"/>
          <a:ext cx="3333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161925</xdr:colOff>
      <xdr:row>6</xdr:row>
      <xdr:rowOff>142875</xdr:rowOff>
    </xdr:from>
    <xdr:to>
      <xdr:col>6</xdr:col>
      <xdr:colOff>314325</xdr:colOff>
      <xdr:row>8</xdr:row>
      <xdr:rowOff>104775</xdr:rowOff>
    </xdr:to>
    <xdr:pic>
      <xdr:nvPicPr>
        <xdr:cNvPr id="726222" name="Image 2">
          <a:extLst>
            <a:ext uri="{FF2B5EF4-FFF2-40B4-BE49-F238E27FC236}">
              <a16:creationId xmlns:a16="http://schemas.microsoft.com/office/drawing/2014/main" id="{8234E613-3408-9E93-095E-C4AC41A07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4725" y="1600200"/>
          <a:ext cx="3333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6</xdr:row>
      <xdr:rowOff>133350</xdr:rowOff>
    </xdr:from>
    <xdr:to>
      <xdr:col>12</xdr:col>
      <xdr:colOff>333375</xdr:colOff>
      <xdr:row>8</xdr:row>
      <xdr:rowOff>95250</xdr:rowOff>
    </xdr:to>
    <xdr:pic>
      <xdr:nvPicPr>
        <xdr:cNvPr id="726223" name="Image 3">
          <a:extLst>
            <a:ext uri="{FF2B5EF4-FFF2-40B4-BE49-F238E27FC236}">
              <a16:creationId xmlns:a16="http://schemas.microsoft.com/office/drawing/2014/main" id="{38B8BC02-D069-9F12-E881-583CB7DED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590675"/>
          <a:ext cx="3333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171450</xdr:colOff>
      <xdr:row>6</xdr:row>
      <xdr:rowOff>152400</xdr:rowOff>
    </xdr:from>
    <xdr:to>
      <xdr:col>18</xdr:col>
      <xdr:colOff>323850</xdr:colOff>
      <xdr:row>8</xdr:row>
      <xdr:rowOff>114300</xdr:rowOff>
    </xdr:to>
    <xdr:pic>
      <xdr:nvPicPr>
        <xdr:cNvPr id="726224" name="Image 4">
          <a:extLst>
            <a:ext uri="{FF2B5EF4-FFF2-40B4-BE49-F238E27FC236}">
              <a16:creationId xmlns:a16="http://schemas.microsoft.com/office/drawing/2014/main" id="{D653BED7-9077-27E8-C65F-E83A9B8C6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44150" y="1609725"/>
          <a:ext cx="3333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6</xdr:row>
      <xdr:rowOff>161925</xdr:rowOff>
    </xdr:from>
    <xdr:to>
      <xdr:col>24</xdr:col>
      <xdr:colOff>333375</xdr:colOff>
      <xdr:row>8</xdr:row>
      <xdr:rowOff>123825</xdr:rowOff>
    </xdr:to>
    <xdr:pic>
      <xdr:nvPicPr>
        <xdr:cNvPr id="726225" name="Image 5">
          <a:extLst>
            <a:ext uri="{FF2B5EF4-FFF2-40B4-BE49-F238E27FC236}">
              <a16:creationId xmlns:a16="http://schemas.microsoft.com/office/drawing/2014/main" id="{676545D7-05BB-EFE8-ED17-3A89A4588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63625" y="1619250"/>
          <a:ext cx="3333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L361"/>
  <sheetViews>
    <sheetView topLeftCell="A33" zoomScale="85" zoomScaleNormal="85" workbookViewId="0">
      <selection activeCell="A56" sqref="A56"/>
    </sheetView>
  </sheetViews>
  <sheetFormatPr baseColWidth="10" defaultColWidth="9.140625" defaultRowHeight="12.75" x14ac:dyDescent="0.2"/>
  <cols>
    <col min="1" max="1" width="63.85546875" style="67" bestFit="1" customWidth="1"/>
    <col min="2" max="2" width="24" customWidth="1"/>
    <col min="3" max="3" width="6.85546875" hidden="1" customWidth="1"/>
    <col min="4" max="4" width="9.140625" hidden="1" customWidth="1"/>
    <col min="5" max="5" width="14.140625" hidden="1" customWidth="1"/>
    <col min="6" max="6" width="15.7109375" customWidth="1"/>
    <col min="7" max="7" width="25.85546875" customWidth="1"/>
    <col min="8" max="8" width="15.85546875" customWidth="1"/>
    <col min="9" max="9" width="45" customWidth="1"/>
    <col min="10" max="10" width="12" customWidth="1"/>
    <col min="11" max="11" width="12.85546875" customWidth="1"/>
    <col min="12" max="12" width="17.5703125" bestFit="1" customWidth="1"/>
    <col min="13" max="256" width="11.42578125" customWidth="1"/>
  </cols>
  <sheetData>
    <row r="1" spans="1:12" ht="15" x14ac:dyDescent="0.25">
      <c r="A1" s="80" t="s">
        <v>0</v>
      </c>
      <c r="B1" s="78" t="s">
        <v>1</v>
      </c>
      <c r="C1" s="78" t="s">
        <v>2</v>
      </c>
      <c r="D1" s="78" t="s">
        <v>3</v>
      </c>
      <c r="E1" s="78" t="s">
        <v>4</v>
      </c>
      <c r="F1" s="79" t="s">
        <v>5</v>
      </c>
      <c r="G1" s="79" t="s">
        <v>6</v>
      </c>
      <c r="H1" s="78" t="s">
        <v>7</v>
      </c>
      <c r="I1" s="78" t="s">
        <v>8</v>
      </c>
      <c r="J1" s="78" t="s">
        <v>9</v>
      </c>
      <c r="K1" s="78" t="s">
        <v>10</v>
      </c>
      <c r="L1" s="78" t="s">
        <v>7</v>
      </c>
    </row>
    <row r="2" spans="1:12" x14ac:dyDescent="0.2">
      <c r="A2" s="226" t="str">
        <f t="shared" ref="A2:A69" si="0">"V;C;"&amp;F2&amp;";"&amp;B2&amp;";"&amp;TEXT(G2,"jj/mm/aaaa")&amp;";"&amp;L2&amp;";"&amp;J2</f>
        <v>V;C;CL000;EPICERIE;01/04/2026;H2220-EPICERIE;0</v>
      </c>
      <c r="B2" t="s">
        <v>15</v>
      </c>
      <c r="C2" t="s">
        <v>17</v>
      </c>
      <c r="D2">
        <v>1</v>
      </c>
      <c r="E2" t="str">
        <f>+C2&amp;D2</f>
        <v>EPIC1</v>
      </c>
      <c r="F2" t="str">
        <f>+'Bon Epicerie'!$A$1</f>
        <v>CL000</v>
      </c>
      <c r="G2" s="76">
        <f>+'Bon Epicerie'!$C$6</f>
        <v>46113</v>
      </c>
      <c r="H2" t="str">
        <f>+'Bon Epicerie'!B13</f>
        <v>H2220</v>
      </c>
      <c r="I2" t="str">
        <f>+'Bon Epicerie'!A13</f>
        <v>Sel dosette individuelle 0,8 g</v>
      </c>
      <c r="J2">
        <f>+'Bon Epicerie'!E13</f>
        <v>0</v>
      </c>
      <c r="K2" t="s">
        <v>15</v>
      </c>
      <c r="L2" t="str">
        <f t="shared" ref="L2:L72" si="1">IF(CODE(H2)=160,H2,H2&amp;"-"&amp;K2)</f>
        <v>H2220-EPICERIE</v>
      </c>
    </row>
    <row r="3" spans="1:12" x14ac:dyDescent="0.2">
      <c r="A3" s="226" t="str">
        <f t="shared" si="0"/>
        <v>V;C;CL000;EPICERIE;01/04/2026;H2212-EPICERIE;0</v>
      </c>
      <c r="B3" t="s">
        <v>15</v>
      </c>
      <c r="C3" t="s">
        <v>17</v>
      </c>
      <c r="D3">
        <v>2</v>
      </c>
      <c r="E3" t="str">
        <f t="shared" ref="E3:E59" si="2">+C3&amp;D3</f>
        <v>EPIC2</v>
      </c>
      <c r="F3" t="str">
        <f>+'Bon Epicerie'!$A$1</f>
        <v>CL000</v>
      </c>
      <c r="G3" s="76">
        <f>+'Bon Epicerie'!$C$6</f>
        <v>46113</v>
      </c>
      <c r="H3" t="str">
        <f>+'Bon Epicerie'!B14</f>
        <v>H2212</v>
      </c>
      <c r="I3" t="str">
        <f>+'Bon Epicerie'!A14</f>
        <v>Poivre dosette individuel 0.14 g</v>
      </c>
      <c r="J3">
        <f>+'Bon Epicerie'!E14</f>
        <v>0</v>
      </c>
      <c r="K3" t="s">
        <v>15</v>
      </c>
      <c r="L3" t="str">
        <f t="shared" si="1"/>
        <v>H2212-EPICERIE</v>
      </c>
    </row>
    <row r="4" spans="1:12" x14ac:dyDescent="0.2">
      <c r="A4" s="226" t="str">
        <f t="shared" si="0"/>
        <v>V;C;CL000;EPICERIE;01/04/2026;H2218-EPICERIE;0</v>
      </c>
      <c r="B4" t="s">
        <v>15</v>
      </c>
      <c r="C4" t="s">
        <v>17</v>
      </c>
      <c r="D4">
        <v>3</v>
      </c>
      <c r="E4" t="str">
        <f t="shared" si="2"/>
        <v>EPIC3</v>
      </c>
      <c r="F4" t="str">
        <f>+'Bon Epicerie'!$A$1</f>
        <v>CL000</v>
      </c>
      <c r="G4" s="76">
        <f>+'Bon Epicerie'!$C$6</f>
        <v>46113</v>
      </c>
      <c r="H4" t="str">
        <f>+'Bon Epicerie'!B15</f>
        <v>H2218</v>
      </c>
      <c r="I4" t="str">
        <f>+'Bon Epicerie'!A15</f>
        <v>Sauce Salade dosette individuelle 10 g</v>
      </c>
      <c r="J4">
        <f>+'Bon Epicerie'!E15</f>
        <v>0</v>
      </c>
      <c r="K4" t="s">
        <v>15</v>
      </c>
      <c r="L4" t="str">
        <f t="shared" si="1"/>
        <v>H2218-EPICERIE</v>
      </c>
    </row>
    <row r="5" spans="1:12" x14ac:dyDescent="0.2">
      <c r="A5" s="226" t="str">
        <f t="shared" si="0"/>
        <v>V;C;CL000;EPICERIE;01/04/2026;H2201-EPICERIE;0</v>
      </c>
      <c r="B5" t="s">
        <v>15</v>
      </c>
      <c r="C5" t="s">
        <v>17</v>
      </c>
      <c r="D5">
        <v>4</v>
      </c>
      <c r="E5" t="str">
        <f t="shared" si="2"/>
        <v>EPIC4</v>
      </c>
      <c r="F5" t="str">
        <f>+'Bon Epicerie'!$A$1</f>
        <v>CL000</v>
      </c>
      <c r="G5" s="76">
        <f>+'Bon Epicerie'!$C$6</f>
        <v>46113</v>
      </c>
      <c r="H5" t="str">
        <f>+'Bon Epicerie'!B16</f>
        <v>H2201</v>
      </c>
      <c r="I5" t="str">
        <f>+'Bon Epicerie'!A16</f>
        <v>Mayonnaise dosette individuelle 10 g</v>
      </c>
      <c r="J5">
        <f>+'Bon Epicerie'!E16</f>
        <v>0</v>
      </c>
      <c r="K5" t="s">
        <v>15</v>
      </c>
      <c r="L5" t="str">
        <f t="shared" si="1"/>
        <v>H2201-EPICERIE</v>
      </c>
    </row>
    <row r="6" spans="1:12" x14ac:dyDescent="0.2">
      <c r="A6" s="226" t="str">
        <f t="shared" si="0"/>
        <v>V;C;CL000;EPICERIE;01/04/2026;H2196-EPICERIE;0</v>
      </c>
      <c r="B6" t="s">
        <v>15</v>
      </c>
      <c r="C6" t="s">
        <v>17</v>
      </c>
      <c r="D6">
        <v>5</v>
      </c>
      <c r="E6" t="str">
        <f t="shared" si="2"/>
        <v>EPIC5</v>
      </c>
      <c r="F6" t="str">
        <f>+'Bon Epicerie'!$A$1</f>
        <v>CL000</v>
      </c>
      <c r="G6" s="76">
        <f>+'Bon Epicerie'!$C$6</f>
        <v>46113</v>
      </c>
      <c r="H6" t="str">
        <f>+'Bon Epicerie'!B17</f>
        <v>H2196</v>
      </c>
      <c r="I6" t="str">
        <f>+'Bon Epicerie'!A17</f>
        <v>Ketchup dosette individuelle 10 g</v>
      </c>
      <c r="J6">
        <f>+'Bon Epicerie'!E17</f>
        <v>0</v>
      </c>
      <c r="K6" t="s">
        <v>15</v>
      </c>
      <c r="L6" t="str">
        <f t="shared" si="1"/>
        <v>H2196-EPICERIE</v>
      </c>
    </row>
    <row r="7" spans="1:12" x14ac:dyDescent="0.2">
      <c r="A7" s="226" t="str">
        <f t="shared" si="0"/>
        <v>V;C;CL000;EPICERIE;01/04/2026;H2203-EPICERIE;0</v>
      </c>
      <c r="B7" t="s">
        <v>15</v>
      </c>
      <c r="C7" t="s">
        <v>17</v>
      </c>
      <c r="D7">
        <v>6</v>
      </c>
      <c r="E7" t="str">
        <f t="shared" si="2"/>
        <v>EPIC6</v>
      </c>
      <c r="F7" t="str">
        <f>+'Bon Epicerie'!$A$1</f>
        <v>CL000</v>
      </c>
      <c r="G7" s="76">
        <f>+'Bon Epicerie'!$C$6</f>
        <v>46113</v>
      </c>
      <c r="H7" t="str">
        <f>+'Bon Epicerie'!B18</f>
        <v>H2203</v>
      </c>
      <c r="I7" t="str">
        <f>+'Bon Epicerie'!A18</f>
        <v>Moutarde dosette individuelle 4 g</v>
      </c>
      <c r="J7">
        <f>+'Bon Epicerie'!E18</f>
        <v>0</v>
      </c>
      <c r="K7" t="s">
        <v>15</v>
      </c>
      <c r="L7" t="str">
        <f t="shared" si="1"/>
        <v>H2203-EPICERIE</v>
      </c>
    </row>
    <row r="8" spans="1:12" x14ac:dyDescent="0.2">
      <c r="A8" s="226" t="str">
        <f t="shared" si="0"/>
        <v>V;C;CL000;EPICERIE;01/04/2026;H2180-EPICERIE;0</v>
      </c>
      <c r="B8" t="s">
        <v>15</v>
      </c>
      <c r="C8" t="s">
        <v>17</v>
      </c>
      <c r="D8">
        <v>7</v>
      </c>
      <c r="E8" t="str">
        <f t="shared" si="2"/>
        <v>EPIC7</v>
      </c>
      <c r="F8" t="str">
        <f>+'Bon Epicerie'!$A$1</f>
        <v>CL000</v>
      </c>
      <c r="G8" s="76">
        <f>+'Bon Epicerie'!$C$6</f>
        <v>46113</v>
      </c>
      <c r="H8" t="str">
        <f>+'Bon Epicerie'!B19</f>
        <v>H2180</v>
      </c>
      <c r="I8" t="str">
        <f>+'Bon Epicerie'!A19</f>
        <v>Cornichons 150+ boite 5/1</v>
      </c>
      <c r="J8">
        <f>+'Bon Epicerie'!E19</f>
        <v>0</v>
      </c>
      <c r="K8" t="s">
        <v>15</v>
      </c>
      <c r="L8" t="str">
        <f t="shared" si="1"/>
        <v>H2180-EPICERIE</v>
      </c>
    </row>
    <row r="9" spans="1:12" x14ac:dyDescent="0.2">
      <c r="A9" s="226" t="str">
        <f t="shared" si="0"/>
        <v>V;C;CL000;EPICERIE;01/04/2026; ;</v>
      </c>
      <c r="B9" t="s">
        <v>15</v>
      </c>
      <c r="C9" t="s">
        <v>17</v>
      </c>
      <c r="D9">
        <v>8</v>
      </c>
      <c r="E9" t="str">
        <f t="shared" si="2"/>
        <v>EPIC8</v>
      </c>
      <c r="F9" t="str">
        <f>+'Bon Epicerie'!$A$1</f>
        <v>CL000</v>
      </c>
      <c r="G9" s="76">
        <f>+'Bon Epicerie'!$C$6</f>
        <v>46113</v>
      </c>
      <c r="H9" s="70" t="s">
        <v>13</v>
      </c>
      <c r="L9" t="str">
        <f t="shared" si="1"/>
        <v> </v>
      </c>
    </row>
    <row r="10" spans="1:12" x14ac:dyDescent="0.2">
      <c r="A10" s="226" t="str">
        <f t="shared" si="0"/>
        <v>V;C;CL000;EPICERIE;01/04/2026;H2221-EPICERIE;0</v>
      </c>
      <c r="B10" t="s">
        <v>15</v>
      </c>
      <c r="C10" t="s">
        <v>17</v>
      </c>
      <c r="D10">
        <v>9</v>
      </c>
      <c r="E10" t="str">
        <f t="shared" si="2"/>
        <v>EPIC9</v>
      </c>
      <c r="F10" t="str">
        <f>+'Bon Epicerie'!$A$1</f>
        <v>CL000</v>
      </c>
      <c r="G10" s="76">
        <f>+'Bon Epicerie'!$C$6</f>
        <v>46113</v>
      </c>
      <c r="H10" t="str">
        <f>+'Bon Epicerie'!B22</f>
        <v>H2221</v>
      </c>
      <c r="I10" t="str">
        <f>+'Bon Epicerie'!A22</f>
        <v>Sel de mer Fin 1kg</v>
      </c>
      <c r="J10">
        <f>+'Bon Epicerie'!E22</f>
        <v>0</v>
      </c>
      <c r="K10" t="s">
        <v>15</v>
      </c>
      <c r="L10" t="str">
        <f t="shared" si="1"/>
        <v>H2221-EPICERIE</v>
      </c>
    </row>
    <row r="11" spans="1:12" x14ac:dyDescent="0.2">
      <c r="A11" s="226" t="str">
        <f t="shared" si="0"/>
        <v>V;C;CL000;EPICERIE;01/04/2026;H2213-EPICERIE;0</v>
      </c>
      <c r="B11" t="s">
        <v>15</v>
      </c>
      <c r="C11" t="s">
        <v>17</v>
      </c>
      <c r="D11">
        <v>10</v>
      </c>
      <c r="E11" t="str">
        <f t="shared" si="2"/>
        <v>EPIC10</v>
      </c>
      <c r="F11" t="str">
        <f>+'Bon Epicerie'!$A$1</f>
        <v>CL000</v>
      </c>
      <c r="G11" s="76">
        <f>+'Bon Epicerie'!$C$6</f>
        <v>46113</v>
      </c>
      <c r="H11" t="str">
        <f>+'Bon Epicerie'!B23</f>
        <v>H2213</v>
      </c>
      <c r="I11" t="str">
        <f>+'Bon Epicerie'!A23</f>
        <v>Poivre blanc moulu 1kg</v>
      </c>
      <c r="J11">
        <f>+'Bon Epicerie'!E23</f>
        <v>0</v>
      </c>
      <c r="K11" t="s">
        <v>15</v>
      </c>
      <c r="L11" t="str">
        <f t="shared" si="1"/>
        <v>H2213-EPICERIE</v>
      </c>
    </row>
    <row r="12" spans="1:12" x14ac:dyDescent="0.2">
      <c r="A12" s="226" t="str">
        <f t="shared" si="0"/>
        <v>V;C;CL000;EPICERIE;01/04/2026;H2193-EPICERIE;0</v>
      </c>
      <c r="B12" t="s">
        <v>15</v>
      </c>
      <c r="C12" t="s">
        <v>17</v>
      </c>
      <c r="D12">
        <v>11</v>
      </c>
      <c r="E12" t="str">
        <f t="shared" si="2"/>
        <v>EPIC11</v>
      </c>
      <c r="F12" t="str">
        <f>+'Bon Epicerie'!$A$1</f>
        <v>CL000</v>
      </c>
      <c r="G12" s="76">
        <f>+'Bon Epicerie'!$C$6</f>
        <v>46113</v>
      </c>
      <c r="H12" t="str">
        <f>+'Bon Epicerie'!B24</f>
        <v>H2193</v>
      </c>
      <c r="I12" t="str">
        <f>+'Bon Epicerie'!A24</f>
        <v xml:space="preserve">Huile Olive litre </v>
      </c>
      <c r="J12">
        <f>+'Bon Epicerie'!E24</f>
        <v>0</v>
      </c>
      <c r="K12" t="s">
        <v>15</v>
      </c>
      <c r="L12" t="str">
        <f t="shared" si="1"/>
        <v>H2193-EPICERIE</v>
      </c>
    </row>
    <row r="13" spans="1:12" x14ac:dyDescent="0.2">
      <c r="A13" s="226" t="str">
        <f t="shared" si="0"/>
        <v>V;C;CL000;EPICERIE;01/04/2026;H2229-EPICERIE;0</v>
      </c>
      <c r="B13" t="s">
        <v>15</v>
      </c>
      <c r="C13" t="s">
        <v>17</v>
      </c>
      <c r="D13">
        <v>12</v>
      </c>
      <c r="E13" t="str">
        <f t="shared" si="2"/>
        <v>EPIC12</v>
      </c>
      <c r="F13" t="str">
        <f>+'Bon Epicerie'!$A$1</f>
        <v>CL000</v>
      </c>
      <c r="G13" s="76">
        <f>+'Bon Epicerie'!$C$6</f>
        <v>46113</v>
      </c>
      <c r="H13" t="str">
        <f>+'Bon Epicerie'!B25</f>
        <v>H2229</v>
      </c>
      <c r="I13" t="str">
        <f>+'Bon Epicerie'!A25</f>
        <v>Vinaigre d'Alcool 1,5l</v>
      </c>
      <c r="J13">
        <f>+'Bon Epicerie'!E25</f>
        <v>0</v>
      </c>
      <c r="K13" t="s">
        <v>15</v>
      </c>
      <c r="L13" t="str">
        <f t="shared" si="1"/>
        <v>H2229-EPICERIE</v>
      </c>
    </row>
    <row r="14" spans="1:12" x14ac:dyDescent="0.2">
      <c r="A14" s="226" t="str">
        <f t="shared" si="0"/>
        <v>V;C;CL000;EPICERIE;01/04/2026;H2164-EPICERIE;0</v>
      </c>
      <c r="B14" t="s">
        <v>15</v>
      </c>
      <c r="C14" t="s">
        <v>17</v>
      </c>
      <c r="D14">
        <v>13</v>
      </c>
      <c r="E14" t="str">
        <f t="shared" si="2"/>
        <v>EPIC13</v>
      </c>
      <c r="F14" t="str">
        <f>+'Bon Epicerie'!$A$1</f>
        <v>CL000</v>
      </c>
      <c r="G14" s="76">
        <f>+'Bon Epicerie'!$C$6</f>
        <v>46113</v>
      </c>
      <c r="H14" t="str">
        <f>+'Bon Epicerie'!B26</f>
        <v>H2164</v>
      </c>
      <c r="I14" t="str">
        <f>+'Bon Epicerie'!A26</f>
        <v>Sauce Salade Bidon 5l</v>
      </c>
      <c r="J14">
        <f>+'Bon Epicerie'!E26</f>
        <v>0</v>
      </c>
      <c r="K14" t="s">
        <v>15</v>
      </c>
      <c r="L14" t="str">
        <f t="shared" si="1"/>
        <v>H2164-EPICERIE</v>
      </c>
    </row>
    <row r="15" spans="1:12" x14ac:dyDescent="0.2">
      <c r="A15" s="226" t="str">
        <f t="shared" si="0"/>
        <v>V;C;CL000;EPICERIE;01/04/2026;H2163-EPICERIE;0</v>
      </c>
      <c r="B15" t="s">
        <v>15</v>
      </c>
      <c r="C15" t="s">
        <v>17</v>
      </c>
      <c r="D15">
        <v>14</v>
      </c>
      <c r="E15" t="str">
        <f t="shared" si="2"/>
        <v>EPIC14</v>
      </c>
      <c r="F15" t="str">
        <f>+'Bon Epicerie'!$A$1</f>
        <v>CL000</v>
      </c>
      <c r="G15" s="76">
        <f>+'Bon Epicerie'!$C$6</f>
        <v>46113</v>
      </c>
      <c r="H15" t="str">
        <f>+'Bon Epicerie'!B27</f>
        <v>H2163</v>
      </c>
      <c r="I15" t="str">
        <f>+'Bon Epicerie'!A27</f>
        <v>Bidon Huile Tournesol 5l - Friteuse</v>
      </c>
      <c r="J15">
        <f>+'Bon Epicerie'!E27</f>
        <v>0</v>
      </c>
      <c r="K15" t="s">
        <v>15</v>
      </c>
      <c r="L15" t="str">
        <f t="shared" si="1"/>
        <v>H2163-EPICERIE</v>
      </c>
    </row>
    <row r="16" spans="1:12" x14ac:dyDescent="0.2">
      <c r="A16" s="226" t="str">
        <f t="shared" si="0"/>
        <v>V;C;CL000;EPICERIE;01/04/2026;H2334-EPICERIE;0</v>
      </c>
      <c r="B16" t="s">
        <v>15</v>
      </c>
      <c r="C16" t="s">
        <v>17</v>
      </c>
      <c r="D16">
        <v>15</v>
      </c>
      <c r="E16" t="str">
        <f t="shared" ref="E16:E22" si="3">+C16&amp;D16</f>
        <v>EPIC15</v>
      </c>
      <c r="F16" t="str">
        <f>+'Bon Epicerie'!$A$1</f>
        <v>CL000</v>
      </c>
      <c r="G16" s="76">
        <f>+'Bon Epicerie'!$C$6</f>
        <v>46113</v>
      </c>
      <c r="H16" t="str">
        <f>+'Bon Epicerie'!B28</f>
        <v>H2334</v>
      </c>
      <c r="I16" t="str">
        <f>+'Bon Epicerie'!A28</f>
        <v>Piment Fort moulu 350gr</v>
      </c>
      <c r="J16">
        <f>+'Bon Epicerie'!E28</f>
        <v>0</v>
      </c>
      <c r="K16" t="s">
        <v>15</v>
      </c>
      <c r="L16" t="str">
        <f t="shared" ref="L16:L22" si="4">IF(CODE(H16)=160,H16,H16&amp;"-"&amp;K16)</f>
        <v>H2334-EPICERIE</v>
      </c>
    </row>
    <row r="17" spans="1:12" x14ac:dyDescent="0.2">
      <c r="A17" s="226" t="str">
        <f t="shared" si="0"/>
        <v>V;C;CL000;EPICERIE;01/04/2026;H2335-EPICERIE;0</v>
      </c>
      <c r="B17" t="s">
        <v>15</v>
      </c>
      <c r="C17" t="s">
        <v>17</v>
      </c>
      <c r="D17">
        <v>16</v>
      </c>
      <c r="E17" t="str">
        <f t="shared" si="3"/>
        <v>EPIC16</v>
      </c>
      <c r="F17" t="str">
        <f>+'Bon Epicerie'!$A$1</f>
        <v>CL000</v>
      </c>
      <c r="G17" s="76">
        <f>+'Bon Epicerie'!$C$6</f>
        <v>46113</v>
      </c>
      <c r="H17" t="str">
        <f>+'Bon Epicerie'!B29</f>
        <v>H2335</v>
      </c>
      <c r="I17" t="str">
        <f>+'Bon Epicerie'!A29</f>
        <v>Curry Doux Sac 1Kg</v>
      </c>
      <c r="J17">
        <f>+'Bon Epicerie'!E29</f>
        <v>0</v>
      </c>
      <c r="K17" t="s">
        <v>15</v>
      </c>
      <c r="L17" t="str">
        <f t="shared" si="4"/>
        <v>H2335-EPICERIE</v>
      </c>
    </row>
    <row r="18" spans="1:12" x14ac:dyDescent="0.2">
      <c r="A18" s="226" t="str">
        <f t="shared" si="0"/>
        <v>V;C;CL000;EPICERIE;01/04/2026;H2336-EPICERIE;0</v>
      </c>
      <c r="B18" t="s">
        <v>15</v>
      </c>
      <c r="C18" t="s">
        <v>17</v>
      </c>
      <c r="D18">
        <v>17</v>
      </c>
      <c r="E18" t="str">
        <f t="shared" si="3"/>
        <v>EPIC17</v>
      </c>
      <c r="F18" t="str">
        <f>+'Bon Epicerie'!$A$1</f>
        <v>CL000</v>
      </c>
      <c r="G18" s="76">
        <f>+'Bon Epicerie'!$C$6</f>
        <v>46113</v>
      </c>
      <c r="H18" t="str">
        <f>+'Bon Epicerie'!B30</f>
        <v>H2336</v>
      </c>
      <c r="I18" t="str">
        <f>+'Bon Epicerie'!A30</f>
        <v>Gingembre moulu 500gr</v>
      </c>
      <c r="J18">
        <f>+'Bon Epicerie'!E30</f>
        <v>0</v>
      </c>
      <c r="K18" t="s">
        <v>15</v>
      </c>
      <c r="L18" t="str">
        <f t="shared" si="4"/>
        <v>H2336-EPICERIE</v>
      </c>
    </row>
    <row r="19" spans="1:12" x14ac:dyDescent="0.2">
      <c r="A19" s="226" t="str">
        <f t="shared" si="0"/>
        <v>V;C;CL000;EPICERIE;01/04/2026;H2337-EPICERIE;0</v>
      </c>
      <c r="B19" t="s">
        <v>15</v>
      </c>
      <c r="C19" t="s">
        <v>17</v>
      </c>
      <c r="D19">
        <v>18</v>
      </c>
      <c r="E19" t="str">
        <f t="shared" si="3"/>
        <v>EPIC18</v>
      </c>
      <c r="F19" t="str">
        <f>+'Bon Epicerie'!$A$1</f>
        <v>CL000</v>
      </c>
      <c r="G19" s="76">
        <f>+'Bon Epicerie'!$C$6</f>
        <v>46113</v>
      </c>
      <c r="H19" t="str">
        <f>+'Bon Epicerie'!B31</f>
        <v>H2337</v>
      </c>
      <c r="I19" t="str">
        <f>+'Bon Epicerie'!A31</f>
        <v>Paprika 1kg</v>
      </c>
      <c r="J19">
        <f>+'Bon Epicerie'!E31</f>
        <v>0</v>
      </c>
      <c r="K19" t="s">
        <v>15</v>
      </c>
      <c r="L19" t="str">
        <f t="shared" si="4"/>
        <v>H2337-EPICERIE</v>
      </c>
    </row>
    <row r="20" spans="1:12" x14ac:dyDescent="0.2">
      <c r="A20" s="226" t="str">
        <f t="shared" si="0"/>
        <v>V;C;CL000;EPICERIE;01/04/2026;H2338-EPICERIE;0</v>
      </c>
      <c r="B20" t="s">
        <v>15</v>
      </c>
      <c r="C20" t="s">
        <v>17</v>
      </c>
      <c r="D20">
        <v>19</v>
      </c>
      <c r="E20" t="str">
        <f t="shared" si="3"/>
        <v>EPIC19</v>
      </c>
      <c r="F20" t="str">
        <f>+'Bon Epicerie'!$A$1</f>
        <v>CL000</v>
      </c>
      <c r="G20" s="76">
        <f>+'Bon Epicerie'!$C$6</f>
        <v>46113</v>
      </c>
      <c r="H20" t="str">
        <f>+'Bon Epicerie'!B32</f>
        <v>H2338</v>
      </c>
      <c r="I20" t="str">
        <f>+'Bon Epicerie'!A32</f>
        <v>Ciboulette coupée 250g</v>
      </c>
      <c r="J20">
        <f>+'Bon Epicerie'!E32</f>
        <v>0</v>
      </c>
      <c r="K20" t="s">
        <v>15</v>
      </c>
      <c r="L20" t="str">
        <f t="shared" si="4"/>
        <v>H2338-EPICERIE</v>
      </c>
    </row>
    <row r="21" spans="1:12" x14ac:dyDescent="0.2">
      <c r="A21" s="226" t="str">
        <f t="shared" si="0"/>
        <v>V;C;CL000;EPICERIE;01/04/2026;H2339-EPICERIE;0</v>
      </c>
      <c r="B21" t="s">
        <v>15</v>
      </c>
      <c r="C21" t="s">
        <v>17</v>
      </c>
      <c r="D21">
        <v>20</v>
      </c>
      <c r="E21" t="str">
        <f t="shared" si="3"/>
        <v>EPIC20</v>
      </c>
      <c r="F21" t="str">
        <f>+'Bon Epicerie'!$A$1</f>
        <v>CL000</v>
      </c>
      <c r="G21" s="76">
        <f>+'Bon Epicerie'!$C$6</f>
        <v>46113</v>
      </c>
      <c r="H21" t="str">
        <f>+'Bon Epicerie'!B33</f>
        <v>H2339</v>
      </c>
      <c r="I21" t="str">
        <f>+'Bon Epicerie'!A33</f>
        <v>Oignons Rissolées Sac 1kg</v>
      </c>
      <c r="J21">
        <f>+'Bon Epicerie'!E33</f>
        <v>0</v>
      </c>
      <c r="K21" t="s">
        <v>15</v>
      </c>
      <c r="L21" t="str">
        <f t="shared" si="4"/>
        <v>H2339-EPICERIE</v>
      </c>
    </row>
    <row r="22" spans="1:12" x14ac:dyDescent="0.2">
      <c r="A22" s="226" t="str">
        <f t="shared" si="0"/>
        <v>V;C;CL000;EPICERIE;01/04/2026;H2340-EPICERIE;0</v>
      </c>
      <c r="B22" t="s">
        <v>15</v>
      </c>
      <c r="C22" t="s">
        <v>17</v>
      </c>
      <c r="D22">
        <v>21</v>
      </c>
      <c r="E22" t="str">
        <f t="shared" si="3"/>
        <v>EPIC21</v>
      </c>
      <c r="F22" t="str">
        <f>+'Bon Epicerie'!$A$1</f>
        <v>CL000</v>
      </c>
      <c r="G22" s="76">
        <f>+'Bon Epicerie'!$C$6</f>
        <v>46113</v>
      </c>
      <c r="H22" t="str">
        <f>+'Bon Epicerie'!B34</f>
        <v>H2340</v>
      </c>
      <c r="I22" t="str">
        <f>+'Bon Epicerie'!A34</f>
        <v>Ail Semoule Sac de 1kg</v>
      </c>
      <c r="J22">
        <f>+'Bon Epicerie'!E34</f>
        <v>0</v>
      </c>
      <c r="K22" t="s">
        <v>15</v>
      </c>
      <c r="L22" t="str">
        <f t="shared" si="4"/>
        <v>H2340-EPICERIE</v>
      </c>
    </row>
    <row r="23" spans="1:12" x14ac:dyDescent="0.2">
      <c r="A23" s="226" t="str">
        <f t="shared" si="0"/>
        <v>V;C;CL000;EPICERIE;01/04/2026; ;</v>
      </c>
      <c r="B23" t="s">
        <v>15</v>
      </c>
      <c r="C23" t="s">
        <v>17</v>
      </c>
      <c r="D23">
        <v>15</v>
      </c>
      <c r="E23" t="str">
        <f t="shared" si="2"/>
        <v>EPIC15</v>
      </c>
      <c r="F23" t="str">
        <f>+'Bon Epicerie'!$A$1</f>
        <v>CL000</v>
      </c>
      <c r="G23" s="76">
        <f>+'Bon Epicerie'!$C$6</f>
        <v>46113</v>
      </c>
      <c r="H23" s="70" t="s">
        <v>13</v>
      </c>
      <c r="L23" t="str">
        <f t="shared" si="1"/>
        <v> </v>
      </c>
    </row>
    <row r="24" spans="1:12" x14ac:dyDescent="0.2">
      <c r="A24" s="226" t="str">
        <f t="shared" si="0"/>
        <v>V;C;CL000;EPICERIE;01/04/2026;H2161-EPICERIE;0</v>
      </c>
      <c r="B24" t="s">
        <v>15</v>
      </c>
      <c r="C24" t="s">
        <v>17</v>
      </c>
      <c r="D24">
        <v>16</v>
      </c>
      <c r="E24" t="str">
        <f t="shared" si="2"/>
        <v>EPIC16</v>
      </c>
      <c r="F24" t="str">
        <f>+'Bon Epicerie'!$A$1</f>
        <v>CL000</v>
      </c>
      <c r="G24" s="76">
        <f>+'Bon Epicerie'!$C$6</f>
        <v>46113</v>
      </c>
      <c r="H24" t="str">
        <f>+'Bon Epicerie'!B37</f>
        <v>H2161</v>
      </c>
      <c r="I24" t="str">
        <f>+'Bon Epicerie'!A37</f>
        <v>Beurre 8g x 125 par boite</v>
      </c>
      <c r="J24">
        <f>+'Bon Epicerie'!E37</f>
        <v>0</v>
      </c>
      <c r="K24" t="s">
        <v>15</v>
      </c>
      <c r="L24" t="str">
        <f t="shared" si="1"/>
        <v>H2161-EPICERIE</v>
      </c>
    </row>
    <row r="25" spans="1:12" x14ac:dyDescent="0.2">
      <c r="A25" s="226" t="str">
        <f t="shared" si="0"/>
        <v>V;C;CL000;EPICERIE;01/04/2026;H2223-EPICERIE;0</v>
      </c>
      <c r="B25" t="s">
        <v>15</v>
      </c>
      <c r="C25" t="s">
        <v>17</v>
      </c>
      <c r="D25">
        <v>17</v>
      </c>
      <c r="E25" t="str">
        <f t="shared" si="2"/>
        <v>EPIC17</v>
      </c>
      <c r="F25" t="str">
        <f>+'Bon Epicerie'!$A$1</f>
        <v>CL000</v>
      </c>
      <c r="G25" s="76">
        <f>+'Bon Epicerie'!$C$6</f>
        <v>46113</v>
      </c>
      <c r="H25" t="str">
        <f>+'Bon Epicerie'!B38</f>
        <v>H2223</v>
      </c>
      <c r="I25" t="str">
        <f>+'Bon Epicerie'!A38</f>
        <v>Sucre Sachet 4g*750</v>
      </c>
      <c r="J25">
        <f>+'Bon Epicerie'!E38</f>
        <v>0</v>
      </c>
      <c r="K25" t="s">
        <v>15</v>
      </c>
      <c r="L25" t="str">
        <f t="shared" si="1"/>
        <v>H2223-EPICERIE</v>
      </c>
    </row>
    <row r="26" spans="1:12" x14ac:dyDescent="0.2">
      <c r="A26" s="226" t="str">
        <f t="shared" si="0"/>
        <v>V;C;CL000;EPICERIE;01/04/2026;H2198-EPICERIE;0</v>
      </c>
      <c r="B26" t="s">
        <v>15</v>
      </c>
      <c r="C26" t="s">
        <v>17</v>
      </c>
      <c r="D26">
        <v>18</v>
      </c>
      <c r="E26" t="str">
        <f t="shared" si="2"/>
        <v>EPIC18</v>
      </c>
      <c r="F26" t="str">
        <f>+'Bon Epicerie'!$A$1</f>
        <v>CL000</v>
      </c>
      <c r="G26" s="76">
        <f>+'Bon Epicerie'!$C$6</f>
        <v>46113</v>
      </c>
      <c r="H26" t="str">
        <f>+'Bon Epicerie'!B39</f>
        <v>H2198</v>
      </c>
      <c r="I26" t="str">
        <f>+'Bon Epicerie'!A39</f>
        <v>Lait Litre UHT 1l</v>
      </c>
      <c r="J26">
        <f>+'Bon Epicerie'!E39</f>
        <v>0</v>
      </c>
      <c r="K26" t="s">
        <v>15</v>
      </c>
      <c r="L26" t="str">
        <f t="shared" si="1"/>
        <v>H2198-EPICERIE</v>
      </c>
    </row>
    <row r="27" spans="1:12" x14ac:dyDescent="0.2">
      <c r="A27" s="226" t="str">
        <f t="shared" si="0"/>
        <v>V;C;CL000;EPICERIE;01/04/2026;H2172-EPICERIE;0</v>
      </c>
      <c r="B27" t="s">
        <v>15</v>
      </c>
      <c r="C27" t="s">
        <v>17</v>
      </c>
      <c r="D27">
        <v>19</v>
      </c>
      <c r="E27" t="str">
        <f t="shared" si="2"/>
        <v>EPIC19</v>
      </c>
      <c r="F27" t="str">
        <f>+'Bon Epicerie'!$A$1</f>
        <v>CL000</v>
      </c>
      <c r="G27" s="76">
        <f>+'Bon Epicerie'!$C$6</f>
        <v>46113</v>
      </c>
      <c r="H27" t="str">
        <f>+'Bon Epicerie'!B40</f>
        <v>H2172</v>
      </c>
      <c r="I27" t="str">
        <f>+'Bon Epicerie'!A40</f>
        <v>Chocolat Poudre nesquick dose Individuel 13,5g*240</v>
      </c>
      <c r="J27">
        <f>+'Bon Epicerie'!E40</f>
        <v>0</v>
      </c>
      <c r="K27" t="s">
        <v>15</v>
      </c>
      <c r="L27" t="str">
        <f t="shared" si="1"/>
        <v>H2172-EPICERIE</v>
      </c>
    </row>
    <row r="28" spans="1:12" x14ac:dyDescent="0.2">
      <c r="A28" s="226" t="str">
        <f t="shared" si="0"/>
        <v>V;C;CL000;EPICERIE;01/04/2026;H2176-EPICERIE;0</v>
      </c>
      <c r="B28" t="s">
        <v>15</v>
      </c>
      <c r="C28" t="s">
        <v>17</v>
      </c>
      <c r="D28">
        <v>20</v>
      </c>
      <c r="E28" t="str">
        <f t="shared" si="2"/>
        <v>EPIC20</v>
      </c>
      <c r="F28" t="str">
        <f>+'Bon Epicerie'!$A$1</f>
        <v>CL000</v>
      </c>
      <c r="G28" s="76">
        <f>+'Bon Epicerie'!$C$6</f>
        <v>46113</v>
      </c>
      <c r="H28" t="str">
        <f>+'Bon Epicerie'!B41</f>
        <v>H2176</v>
      </c>
      <c r="I28" t="str">
        <f>+'Bon Epicerie'!A41</f>
        <v>Confiture Portion Multi Parfum 30g</v>
      </c>
      <c r="J28">
        <f>+'Bon Epicerie'!E41</f>
        <v>0</v>
      </c>
      <c r="K28" t="s">
        <v>15</v>
      </c>
      <c r="L28" t="str">
        <f t="shared" si="1"/>
        <v>H2176-EPICERIE</v>
      </c>
    </row>
    <row r="29" spans="1:12" x14ac:dyDescent="0.2">
      <c r="A29" s="226" t="str">
        <f t="shared" si="0"/>
        <v>V;C;CL000;EPICERIE;01/04/2026;H2208-EPICERIE;0</v>
      </c>
      <c r="B29" t="s">
        <v>15</v>
      </c>
      <c r="C29" t="s">
        <v>17</v>
      </c>
      <c r="D29">
        <v>21</v>
      </c>
      <c r="E29" t="str">
        <f t="shared" si="2"/>
        <v>EPIC21</v>
      </c>
      <c r="F29" t="str">
        <f>+'Bon Epicerie'!$A$1</f>
        <v>CL000</v>
      </c>
      <c r="G29" s="76">
        <f>+'Bon Epicerie'!$C$6</f>
        <v>46113</v>
      </c>
      <c r="H29" t="str">
        <f>+'Bon Epicerie'!B42</f>
        <v>H2208</v>
      </c>
      <c r="I29" t="str">
        <f>+'Bon Epicerie'!A42</f>
        <v>Pate à Tartiner Chocolat Portion 20g</v>
      </c>
      <c r="J29">
        <f>+'Bon Epicerie'!E42</f>
        <v>0</v>
      </c>
      <c r="K29" t="s">
        <v>15</v>
      </c>
      <c r="L29" t="str">
        <f t="shared" si="1"/>
        <v>H2208-EPICERIE</v>
      </c>
    </row>
    <row r="30" spans="1:12" x14ac:dyDescent="0.2">
      <c r="A30" s="226" t="str">
        <f t="shared" si="0"/>
        <v>V;C;CL000;EPICERIE;01/04/2026;H2273-EPICERIE;0</v>
      </c>
      <c r="B30" t="s">
        <v>15</v>
      </c>
      <c r="C30" t="s">
        <v>17</v>
      </c>
      <c r="D30">
        <v>22</v>
      </c>
      <c r="E30" t="str">
        <f t="shared" si="2"/>
        <v>EPIC22</v>
      </c>
      <c r="F30" t="str">
        <f>+'Bon Epicerie'!$A$1</f>
        <v>CL000</v>
      </c>
      <c r="G30" s="76">
        <f>+'Bon Epicerie'!$C$6</f>
        <v>46113</v>
      </c>
      <c r="H30" t="str">
        <f>+'Bon Epicerie'!B43</f>
        <v>H2273</v>
      </c>
      <c r="I30" t="str">
        <f>+'Bon Epicerie'!A43</f>
        <v>Miel Pot de 1 Kg</v>
      </c>
      <c r="J30">
        <f>+'Bon Epicerie'!E43</f>
        <v>0</v>
      </c>
      <c r="K30" t="s">
        <v>15</v>
      </c>
      <c r="L30" t="str">
        <f t="shared" si="1"/>
        <v>H2273-EPICERIE</v>
      </c>
    </row>
    <row r="31" spans="1:12" x14ac:dyDescent="0.2">
      <c r="A31" s="226" t="str">
        <f t="shared" si="0"/>
        <v>V;C;CL000;EPICERIE;01/04/2026;H2206-EPICERIE;0</v>
      </c>
      <c r="B31" t="s">
        <v>15</v>
      </c>
      <c r="C31" t="s">
        <v>17</v>
      </c>
      <c r="D31">
        <v>23</v>
      </c>
      <c r="E31" t="str">
        <f t="shared" si="2"/>
        <v>EPIC23</v>
      </c>
      <c r="F31" t="str">
        <f>+'Bon Epicerie'!$A$1</f>
        <v>CL000</v>
      </c>
      <c r="G31" s="76">
        <f>+'Bon Epicerie'!$C$6</f>
        <v>46113</v>
      </c>
      <c r="H31" t="str">
        <f>+'Bon Epicerie'!B44</f>
        <v>H2206</v>
      </c>
      <c r="I31" t="str">
        <f>+'Bon Epicerie'!A44</f>
        <v>Pain de Mie tranché 10X10</v>
      </c>
      <c r="J31">
        <f>+'Bon Epicerie'!E44</f>
        <v>0</v>
      </c>
      <c r="K31" t="s">
        <v>15</v>
      </c>
      <c r="L31" t="str">
        <f t="shared" si="1"/>
        <v>H2206-EPICERIE</v>
      </c>
    </row>
    <row r="32" spans="1:12" x14ac:dyDescent="0.2">
      <c r="A32" s="226" t="str">
        <f t="shared" si="0"/>
        <v>V;C;CL000;EPICERIE;01/04/2026;H2170-EPICERIE;0</v>
      </c>
      <c r="B32" t="s">
        <v>15</v>
      </c>
      <c r="C32" t="s">
        <v>17</v>
      </c>
      <c r="D32">
        <v>24</v>
      </c>
      <c r="E32" t="str">
        <f t="shared" si="2"/>
        <v>EPIC24</v>
      </c>
      <c r="F32" t="str">
        <f>+'Bon Epicerie'!$A$1</f>
        <v>CL000</v>
      </c>
      <c r="G32" s="76">
        <f>+'Bon Epicerie'!$C$6</f>
        <v>46113</v>
      </c>
      <c r="H32" t="str">
        <f>+'Bon Epicerie'!B45</f>
        <v>H2170</v>
      </c>
      <c r="I32" t="str">
        <f>+'Bon Epicerie'!A45</f>
        <v>Cereale portion individuelle*40</v>
      </c>
      <c r="J32">
        <f>+'Bon Epicerie'!E45</f>
        <v>0</v>
      </c>
      <c r="K32" t="s">
        <v>15</v>
      </c>
      <c r="L32" t="str">
        <f t="shared" si="1"/>
        <v>H2170-EPICERIE</v>
      </c>
    </row>
    <row r="33" spans="1:12" x14ac:dyDescent="0.2">
      <c r="A33" s="226" t="str">
        <f t="shared" si="0"/>
        <v>V;C;CL000;EPICERIE;01/04/2026;H2165-EPICERIE;0</v>
      </c>
      <c r="B33" t="s">
        <v>15</v>
      </c>
      <c r="C33" t="s">
        <v>17</v>
      </c>
      <c r="D33">
        <v>25</v>
      </c>
      <c r="E33" t="str">
        <f t="shared" si="2"/>
        <v>EPIC25</v>
      </c>
      <c r="F33" t="str">
        <f>+'Bon Epicerie'!$A$1</f>
        <v>CL000</v>
      </c>
      <c r="G33" s="76">
        <f>+'Bon Epicerie'!$C$6</f>
        <v>46113</v>
      </c>
      <c r="H33" t="str">
        <f>+'Bon Epicerie'!B46</f>
        <v>H2165</v>
      </c>
      <c r="I33" t="str">
        <f>+'Bon Epicerie'!A46</f>
        <v>Biscotte x 2unités</v>
      </c>
      <c r="J33">
        <f>+'Bon Epicerie'!E46</f>
        <v>0</v>
      </c>
      <c r="K33" t="s">
        <v>15</v>
      </c>
      <c r="L33" t="str">
        <f t="shared" si="1"/>
        <v>H2165-EPICERIE</v>
      </c>
    </row>
    <row r="34" spans="1:12" x14ac:dyDescent="0.2">
      <c r="A34" s="226" t="str">
        <f t="shared" si="0"/>
        <v>V;C;CL000;EPICERIE;01/04/2026;H2168-EPICERIE;0</v>
      </c>
      <c r="B34" t="s">
        <v>15</v>
      </c>
      <c r="C34" t="s">
        <v>17</v>
      </c>
      <c r="D34">
        <v>26</v>
      </c>
      <c r="E34" t="str">
        <f t="shared" si="2"/>
        <v>EPIC26</v>
      </c>
      <c r="F34" t="str">
        <f>+'Bon Epicerie'!$A$1</f>
        <v>CL000</v>
      </c>
      <c r="G34" s="76">
        <f>+'Bon Epicerie'!$C$6</f>
        <v>46113</v>
      </c>
      <c r="H34" t="str">
        <f>+'Bon Epicerie'!B47</f>
        <v>H2168</v>
      </c>
      <c r="I34" t="str">
        <f>+'Bon Epicerie'!A47</f>
        <v>Café moulu 100% Arabica 1 kg</v>
      </c>
      <c r="J34">
        <f>+'Bon Epicerie'!E47</f>
        <v>0</v>
      </c>
      <c r="K34" t="s">
        <v>15</v>
      </c>
      <c r="L34" t="str">
        <f t="shared" si="1"/>
        <v>H2168-EPICERIE</v>
      </c>
    </row>
    <row r="35" spans="1:12" x14ac:dyDescent="0.2">
      <c r="A35" s="226" t="str">
        <f t="shared" si="0"/>
        <v>V;C;CL000;EPICERIE;01/04/2026;H2224-EPICERIE;0</v>
      </c>
      <c r="B35" t="s">
        <v>15</v>
      </c>
      <c r="C35" t="s">
        <v>17</v>
      </c>
      <c r="D35">
        <v>27</v>
      </c>
      <c r="E35" t="str">
        <f t="shared" si="2"/>
        <v>EPIC27</v>
      </c>
      <c r="F35" t="str">
        <f>+'Bon Epicerie'!$A$1</f>
        <v>CL000</v>
      </c>
      <c r="G35" s="76">
        <f>+'Bon Epicerie'!$C$6</f>
        <v>46113</v>
      </c>
      <c r="H35" t="str">
        <f>+'Bon Epicerie'!B48</f>
        <v>H2224</v>
      </c>
      <c r="I35" t="str">
        <f>+'Bon Epicerie'!A48</f>
        <v>THE SACHET X 100</v>
      </c>
      <c r="J35">
        <f>+'Bon Epicerie'!E48</f>
        <v>0</v>
      </c>
      <c r="K35" t="s">
        <v>15</v>
      </c>
      <c r="L35" t="str">
        <f t="shared" si="1"/>
        <v>H2224-EPICERIE</v>
      </c>
    </row>
    <row r="36" spans="1:12" x14ac:dyDescent="0.2">
      <c r="A36" s="226" t="str">
        <f t="shared" si="0"/>
        <v>V;C;CL000;EPICERIE;01/04/2026;H2227-EPICERIE;0</v>
      </c>
      <c r="B36" t="s">
        <v>15</v>
      </c>
      <c r="C36" t="s">
        <v>17</v>
      </c>
      <c r="D36">
        <v>28</v>
      </c>
      <c r="E36" t="str">
        <f t="shared" si="2"/>
        <v>EPIC28</v>
      </c>
      <c r="F36" t="str">
        <f>+'Bon Epicerie'!$A$1</f>
        <v>CL000</v>
      </c>
      <c r="G36" s="76">
        <f>+'Bon Epicerie'!$C$6</f>
        <v>46113</v>
      </c>
      <c r="H36" t="str">
        <f>+'Bon Epicerie'!B49</f>
        <v>H2227</v>
      </c>
      <c r="I36" t="str">
        <f>+'Bon Epicerie'!A49</f>
        <v>INFUSION VERVEINE SACHET X100</v>
      </c>
      <c r="J36">
        <f>+'Bon Epicerie'!E49</f>
        <v>0</v>
      </c>
      <c r="K36" t="s">
        <v>15</v>
      </c>
      <c r="L36" t="str">
        <f t="shared" si="1"/>
        <v>H2227-EPICERIE</v>
      </c>
    </row>
    <row r="37" spans="1:12" x14ac:dyDescent="0.2">
      <c r="A37" s="226" t="str">
        <f t="shared" si="0"/>
        <v>V;C;CL000;EPICERIE;01/04/2026;H2226-EPICERIE;0</v>
      </c>
      <c r="B37" t="s">
        <v>15</v>
      </c>
      <c r="C37" t="s">
        <v>17</v>
      </c>
      <c r="D37">
        <v>29</v>
      </c>
      <c r="E37" t="str">
        <f t="shared" si="2"/>
        <v>EPIC29</v>
      </c>
      <c r="F37" t="str">
        <f>+'Bon Epicerie'!$A$1</f>
        <v>CL000</v>
      </c>
      <c r="G37" s="76">
        <f>+'Bon Epicerie'!$C$6</f>
        <v>46113</v>
      </c>
      <c r="H37" t="str">
        <f>+'Bon Epicerie'!B50</f>
        <v>H2226</v>
      </c>
      <c r="I37" t="str">
        <f>+'Bon Epicerie'!A50</f>
        <v>INFUSION TILLEUL SACHET X100</v>
      </c>
      <c r="J37">
        <f>+'Bon Epicerie'!E50</f>
        <v>0</v>
      </c>
      <c r="K37" t="s">
        <v>15</v>
      </c>
      <c r="L37" t="str">
        <f t="shared" si="1"/>
        <v>H2226-EPICERIE</v>
      </c>
    </row>
    <row r="38" spans="1:12" x14ac:dyDescent="0.2">
      <c r="A38" s="226" t="str">
        <f t="shared" si="0"/>
        <v>V;C;CL000;EPICERIE;01/04/2026; ;</v>
      </c>
      <c r="B38" t="s">
        <v>15</v>
      </c>
      <c r="C38" t="s">
        <v>17</v>
      </c>
      <c r="D38">
        <v>30</v>
      </c>
      <c r="E38" t="str">
        <f t="shared" si="2"/>
        <v>EPIC30</v>
      </c>
      <c r="F38" t="str">
        <f>+'Bon Epicerie'!$A$1</f>
        <v>CL000</v>
      </c>
      <c r="G38" s="76">
        <f>+'Bon Epicerie'!$C$6</f>
        <v>46113</v>
      </c>
      <c r="H38" s="70" t="s">
        <v>13</v>
      </c>
      <c r="L38" t="str">
        <f t="shared" si="1"/>
        <v> </v>
      </c>
    </row>
    <row r="39" spans="1:12" x14ac:dyDescent="0.2">
      <c r="A39" s="226" t="str">
        <f t="shared" si="0"/>
        <v>V;C;CL000;EPICERIE;01/04/2026;H2247-EPICERIE;0</v>
      </c>
      <c r="B39" t="s">
        <v>15</v>
      </c>
      <c r="C39" t="s">
        <v>17</v>
      </c>
      <c r="D39">
        <v>31</v>
      </c>
      <c r="E39" t="str">
        <f t="shared" si="2"/>
        <v>EPIC31</v>
      </c>
      <c r="F39" t="str">
        <f>+'Bon Epicerie'!$A$1</f>
        <v>CL000</v>
      </c>
      <c r="G39" s="76">
        <f>+'Bon Epicerie'!$C$6</f>
        <v>46113</v>
      </c>
      <c r="H39" t="str">
        <f>+'Bon Epicerie'!B53</f>
        <v>H2247</v>
      </c>
      <c r="I39" t="str">
        <f>+'Bon Epicerie'!A53</f>
        <v>Compote Sans Sucre Ajoute - Pommes</v>
      </c>
      <c r="J39">
        <f>+'Bon Epicerie'!E53</f>
        <v>0</v>
      </c>
      <c r="K39" t="s">
        <v>15</v>
      </c>
      <c r="L39" t="str">
        <f t="shared" si="1"/>
        <v>H2247-EPICERIE</v>
      </c>
    </row>
    <row r="40" spans="1:12" x14ac:dyDescent="0.2">
      <c r="A40" s="226" t="str">
        <f t="shared" si="0"/>
        <v>V;C;CL000;EPICERIE;01/04/2026;H2246-EPICERIE;0</v>
      </c>
      <c r="B40" t="s">
        <v>15</v>
      </c>
      <c r="C40" t="s">
        <v>17</v>
      </c>
      <c r="D40">
        <v>32</v>
      </c>
      <c r="E40" t="str">
        <f t="shared" si="2"/>
        <v>EPIC32</v>
      </c>
      <c r="F40" t="str">
        <f>+'Bon Epicerie'!$A$1</f>
        <v>CL000</v>
      </c>
      <c r="G40" s="76">
        <f>+'Bon Epicerie'!$C$6</f>
        <v>46113</v>
      </c>
      <c r="H40" t="str">
        <f>+'Bon Epicerie'!B54</f>
        <v>H2246</v>
      </c>
      <c r="I40" t="str">
        <f>+'Bon Epicerie'!A54</f>
        <v>Compote Sans Sucre Ajoute - Poires</v>
      </c>
      <c r="J40">
        <f>+'Bon Epicerie'!E54</f>
        <v>0</v>
      </c>
      <c r="K40" t="s">
        <v>15</v>
      </c>
      <c r="L40" t="str">
        <f t="shared" si="1"/>
        <v>H2246-EPICERIE</v>
      </c>
    </row>
    <row r="41" spans="1:12" x14ac:dyDescent="0.2">
      <c r="A41" s="226" t="str">
        <f t="shared" si="0"/>
        <v>V;C;CL000;EPICERIE;01/04/2026;H2248-EPICERIE;0</v>
      </c>
      <c r="B41" t="s">
        <v>15</v>
      </c>
      <c r="C41" t="s">
        <v>17</v>
      </c>
      <c r="D41">
        <v>33</v>
      </c>
      <c r="E41" t="str">
        <f t="shared" si="2"/>
        <v>EPIC33</v>
      </c>
      <c r="F41" t="str">
        <f>+'Bon Epicerie'!$A$1</f>
        <v>CL000</v>
      </c>
      <c r="G41" s="76">
        <f>+'Bon Epicerie'!$C$6</f>
        <v>46113</v>
      </c>
      <c r="H41" t="str">
        <f>+'Bon Epicerie'!B55</f>
        <v>H2248</v>
      </c>
      <c r="I41" t="str">
        <f>+'Bon Epicerie'!A55</f>
        <v>Compote Sans Sucre Ajoute - Peches</v>
      </c>
      <c r="J41">
        <f>+'Bon Epicerie'!E55</f>
        <v>0</v>
      </c>
      <c r="K41" t="s">
        <v>15</v>
      </c>
      <c r="L41" t="str">
        <f t="shared" si="1"/>
        <v>H2248-EPICERIE</v>
      </c>
    </row>
    <row r="42" spans="1:12" x14ac:dyDescent="0.2">
      <c r="A42" s="226" t="str">
        <f t="shared" si="0"/>
        <v>V;C;CL000;EPICERIE;01/04/2026;H2249-EPICERIE;0</v>
      </c>
      <c r="B42" t="s">
        <v>15</v>
      </c>
      <c r="C42" t="s">
        <v>17</v>
      </c>
      <c r="D42">
        <v>34</v>
      </c>
      <c r="E42" t="str">
        <f t="shared" si="2"/>
        <v>EPIC34</v>
      </c>
      <c r="F42" t="str">
        <f>+'Bon Epicerie'!$A$1</f>
        <v>CL000</v>
      </c>
      <c r="G42" s="76">
        <f>+'Bon Epicerie'!$C$6</f>
        <v>46113</v>
      </c>
      <c r="H42" t="str">
        <f>+'Bon Epicerie'!B56</f>
        <v>H2249</v>
      </c>
      <c r="I42" t="str">
        <f>+'Bon Epicerie'!A56</f>
        <v>Compote Sans Sucre Ajoute - Pommes Banane</v>
      </c>
      <c r="J42">
        <f>+'Bon Epicerie'!E56</f>
        <v>0</v>
      </c>
      <c r="K42" t="s">
        <v>15</v>
      </c>
      <c r="L42" t="str">
        <f t="shared" si="1"/>
        <v>H2249-EPICERIE</v>
      </c>
    </row>
    <row r="43" spans="1:12" x14ac:dyDescent="0.2">
      <c r="A43" s="226" t="str">
        <f t="shared" si="0"/>
        <v>V;C;CL000;EPICERIE;01/04/2026;H2250-EPICERIE;0</v>
      </c>
      <c r="B43" t="s">
        <v>15</v>
      </c>
      <c r="C43" t="s">
        <v>17</v>
      </c>
      <c r="D43">
        <v>35</v>
      </c>
      <c r="E43" t="str">
        <f t="shared" si="2"/>
        <v>EPIC35</v>
      </c>
      <c r="F43" t="str">
        <f>+'Bon Epicerie'!$A$1</f>
        <v>CL000</v>
      </c>
      <c r="G43" s="76">
        <f>+'Bon Epicerie'!$C$6</f>
        <v>46113</v>
      </c>
      <c r="H43" t="str">
        <f>+'Bon Epicerie'!B57</f>
        <v>H2250</v>
      </c>
      <c r="I43" t="str">
        <f>+'Bon Epicerie'!A57</f>
        <v>Compote Sans Sucre Ajoute - Pommes Coing</v>
      </c>
      <c r="J43">
        <f>+'Bon Epicerie'!E57</f>
        <v>0</v>
      </c>
      <c r="K43" t="s">
        <v>15</v>
      </c>
      <c r="L43" t="str">
        <f t="shared" si="1"/>
        <v>H2250-EPICERIE</v>
      </c>
    </row>
    <row r="44" spans="1:12" x14ac:dyDescent="0.2">
      <c r="A44" s="226" t="str">
        <f t="shared" si="0"/>
        <v>V;C;CL000;EPICERIE;01/04/2026;H2244-EPICERIE;0</v>
      </c>
      <c r="B44" t="s">
        <v>15</v>
      </c>
      <c r="C44" t="s">
        <v>17</v>
      </c>
      <c r="D44">
        <v>36</v>
      </c>
      <c r="E44" t="str">
        <f t="shared" si="2"/>
        <v>EPIC36</v>
      </c>
      <c r="F44" t="str">
        <f>+'Bon Epicerie'!$A$1</f>
        <v>CL000</v>
      </c>
      <c r="G44" s="76">
        <f>+'Bon Epicerie'!$C$6</f>
        <v>46113</v>
      </c>
      <c r="H44" t="str">
        <f>+'Bon Epicerie'!B58</f>
        <v>H2244</v>
      </c>
      <c r="I44" t="str">
        <f>+'Bon Epicerie'!A58</f>
        <v>Boudoir Gateau par 2 (x190)</v>
      </c>
      <c r="J44">
        <f>+'Bon Epicerie'!E58</f>
        <v>0</v>
      </c>
      <c r="K44" t="s">
        <v>15</v>
      </c>
      <c r="L44" t="str">
        <f t="shared" si="1"/>
        <v>H2244-EPICERIE</v>
      </c>
    </row>
    <row r="45" spans="1:12" x14ac:dyDescent="0.2">
      <c r="A45" s="226" t="str">
        <f t="shared" si="0"/>
        <v>V;C;CL000;EPICERIE;01/04/2026;H2252-EPICERIE;0</v>
      </c>
      <c r="B45" t="s">
        <v>15</v>
      </c>
      <c r="C45" t="s">
        <v>17</v>
      </c>
      <c r="D45">
        <v>37</v>
      </c>
      <c r="E45" t="str">
        <f t="shared" si="2"/>
        <v>EPIC37</v>
      </c>
      <c r="F45" t="str">
        <f>+'Bon Epicerie'!$A$1</f>
        <v>CL000</v>
      </c>
      <c r="G45" s="76">
        <f>+'Bon Epicerie'!$C$6</f>
        <v>46113</v>
      </c>
      <c r="H45" t="str">
        <f>+'Bon Epicerie'!B59</f>
        <v>H2252</v>
      </c>
      <c r="I45" t="str">
        <f>+'Bon Epicerie'!A59</f>
        <v>Petit Beurre Gateau par 2 (x180)</v>
      </c>
      <c r="J45">
        <f>+'Bon Epicerie'!E59</f>
        <v>0</v>
      </c>
      <c r="K45" t="s">
        <v>15</v>
      </c>
      <c r="L45" t="str">
        <f t="shared" si="1"/>
        <v>H2252-EPICERIE</v>
      </c>
    </row>
    <row r="46" spans="1:12" x14ac:dyDescent="0.2">
      <c r="A46" s="226" t="str">
        <f t="shared" si="0"/>
        <v>V;C;CL000;EPICERIE;01/04/2026;H2253-EPICERIE;0</v>
      </c>
      <c r="B46" t="s">
        <v>15</v>
      </c>
      <c r="C46" t="s">
        <v>17</v>
      </c>
      <c r="D46">
        <v>38</v>
      </c>
      <c r="E46" t="str">
        <f t="shared" si="2"/>
        <v>EPIC38</v>
      </c>
      <c r="F46" t="str">
        <f>+'Bon Epicerie'!$A$1</f>
        <v>CL000</v>
      </c>
      <c r="G46" s="76">
        <f>+'Bon Epicerie'!$C$6</f>
        <v>46113</v>
      </c>
      <c r="H46" t="str">
        <f>+'Bon Epicerie'!B60</f>
        <v>H2253</v>
      </c>
      <c r="I46" t="str">
        <f>+'Bon Epicerie'!A60</f>
        <v>Galette St Michel Gateau par 2 (x200)</v>
      </c>
      <c r="J46">
        <f>+'Bon Epicerie'!E60</f>
        <v>0</v>
      </c>
      <c r="K46" t="s">
        <v>15</v>
      </c>
      <c r="L46" t="str">
        <f t="shared" si="1"/>
        <v>H2253-EPICERIE</v>
      </c>
    </row>
    <row r="47" spans="1:12" x14ac:dyDescent="0.2">
      <c r="A47" s="226" t="str">
        <f t="shared" si="0"/>
        <v>V;C;CL000;EPICERIE;01/04/2026;H2270-EPICERIE;0</v>
      </c>
      <c r="B47" t="s">
        <v>15</v>
      </c>
      <c r="C47" t="s">
        <v>17</v>
      </c>
      <c r="D47">
        <v>39</v>
      </c>
      <c r="E47" t="str">
        <f t="shared" si="2"/>
        <v>EPIC39</v>
      </c>
      <c r="F47" t="str">
        <f>+'Bon Epicerie'!$A$1</f>
        <v>CL000</v>
      </c>
      <c r="G47" s="76">
        <f>+'Bon Epicerie'!$C$6</f>
        <v>46113</v>
      </c>
      <c r="H47" t="str">
        <f>+'Bon Epicerie'!B61</f>
        <v>H2270</v>
      </c>
      <c r="I47" t="str">
        <f>+'Bon Epicerie'!A61</f>
        <v>Pompom Cacao (x110)</v>
      </c>
      <c r="J47">
        <f>+'Bon Epicerie'!E61</f>
        <v>0</v>
      </c>
      <c r="K47" t="s">
        <v>15</v>
      </c>
      <c r="L47" t="str">
        <f t="shared" si="1"/>
        <v>H2270-EPICERIE</v>
      </c>
    </row>
    <row r="48" spans="1:12" x14ac:dyDescent="0.2">
      <c r="A48" s="226" t="str">
        <f t="shared" si="0"/>
        <v>V;C;CL000;EPICERIE;01/04/2026;H2271-EPICERIE;0</v>
      </c>
      <c r="B48" t="s">
        <v>15</v>
      </c>
      <c r="C48" t="s">
        <v>17</v>
      </c>
      <c r="D48">
        <v>40</v>
      </c>
      <c r="E48" t="str">
        <f t="shared" si="2"/>
        <v>EPIC40</v>
      </c>
      <c r="F48" t="str">
        <f>+'Bon Epicerie'!$A$1</f>
        <v>CL000</v>
      </c>
      <c r="G48" s="76">
        <f>+'Bon Epicerie'!$C$6</f>
        <v>46113</v>
      </c>
      <c r="H48" t="str">
        <f>+'Bon Epicerie'!B62</f>
        <v>H2271</v>
      </c>
      <c r="I48" t="str">
        <f>+'Bon Epicerie'!A62</f>
        <v>Gaufre flash 40grsx96</v>
      </c>
      <c r="J48">
        <f>+'Bon Epicerie'!E62</f>
        <v>0</v>
      </c>
      <c r="K48" t="s">
        <v>15</v>
      </c>
      <c r="L48" t="str">
        <f t="shared" si="1"/>
        <v>H2271-EPICERIE</v>
      </c>
    </row>
    <row r="49" spans="1:12" x14ac:dyDescent="0.2">
      <c r="A49" s="226" t="str">
        <f t="shared" si="0"/>
        <v>V;C;CL000;EPICERIE;01/04/2026;H2311-EPICERIE;0</v>
      </c>
      <c r="B49" t="s">
        <v>15</v>
      </c>
      <c r="C49" t="s">
        <v>17</v>
      </c>
      <c r="D49">
        <v>42</v>
      </c>
      <c r="E49" t="str">
        <f t="shared" ref="E49:E54" si="5">+C49&amp;D49</f>
        <v>EPIC42</v>
      </c>
      <c r="F49" t="str">
        <f>+'Bon Epicerie'!$A$1</f>
        <v>CL000</v>
      </c>
      <c r="G49" s="76">
        <f>+'Bon Epicerie'!$C$6</f>
        <v>46113</v>
      </c>
      <c r="H49" t="str">
        <f>+'Bon Epicerie'!B63</f>
        <v>H2311</v>
      </c>
      <c r="I49" t="str">
        <f>+'Bon Epicerie'!A63</f>
        <v>Batons de Chocolat 10grs</v>
      </c>
      <c r="J49">
        <f>+'Bon Epicerie'!E63</f>
        <v>0</v>
      </c>
      <c r="K49" t="s">
        <v>15</v>
      </c>
      <c r="L49" t="str">
        <f t="shared" ref="L49:L54" si="6">IF(CODE(H49)=160,H49,H49&amp;"-"&amp;K49)</f>
        <v>H2311-EPICERIE</v>
      </c>
    </row>
    <row r="50" spans="1:12" x14ac:dyDescent="0.2">
      <c r="A50" s="226" t="str">
        <f t="shared" si="0"/>
        <v>V;C;CL000;EPICERIE;01/04/2026;H2312-EPICERIE;0</v>
      </c>
      <c r="B50" t="s">
        <v>15</v>
      </c>
      <c r="C50" t="s">
        <v>17</v>
      </c>
      <c r="D50">
        <v>43</v>
      </c>
      <c r="E50" t="str">
        <f t="shared" si="5"/>
        <v>EPIC43</v>
      </c>
      <c r="F50" t="str">
        <f>+'Bon Epicerie'!$A$1</f>
        <v>CL000</v>
      </c>
      <c r="G50" s="76">
        <f>+'Bon Epicerie'!$C$6</f>
        <v>46113</v>
      </c>
      <c r="H50" t="str">
        <f>+'Bon Epicerie'!B64</f>
        <v>H2312</v>
      </c>
      <c r="I50" t="str">
        <f>+'Bon Epicerie'!A64</f>
        <v>Petit Pain Doo Wap Pepite Chocolat</v>
      </c>
      <c r="J50">
        <f>+'Bon Epicerie'!E64</f>
        <v>0</v>
      </c>
      <c r="K50" t="s">
        <v>15</v>
      </c>
      <c r="L50" t="str">
        <f t="shared" si="6"/>
        <v>H2312-EPICERIE</v>
      </c>
    </row>
    <row r="51" spans="1:12" x14ac:dyDescent="0.2">
      <c r="A51" s="226" t="str">
        <f t="shared" si="0"/>
        <v>V;C;CL000;EPICERIE;01/04/2026;H2313-EPICERIE;0</v>
      </c>
      <c r="B51" t="s">
        <v>15</v>
      </c>
      <c r="C51" t="s">
        <v>17</v>
      </c>
      <c r="D51">
        <v>44</v>
      </c>
      <c r="E51" t="str">
        <f t="shared" si="5"/>
        <v>EPIC44</v>
      </c>
      <c r="F51" t="str">
        <f>+'Bon Epicerie'!$A$1</f>
        <v>CL000</v>
      </c>
      <c r="G51" s="76">
        <f>+'Bon Epicerie'!$C$6</f>
        <v>46113</v>
      </c>
      <c r="H51" t="str">
        <f>+'Bon Epicerie'!B65</f>
        <v>H2313</v>
      </c>
      <c r="I51" t="str">
        <f>+'Bon Epicerie'!A65</f>
        <v>Mini moelleux 4/4 Pur Beurre</v>
      </c>
      <c r="J51">
        <f>+'Bon Epicerie'!E65</f>
        <v>0</v>
      </c>
      <c r="K51" t="s">
        <v>15</v>
      </c>
      <c r="L51" t="str">
        <f t="shared" si="6"/>
        <v>H2313-EPICERIE</v>
      </c>
    </row>
    <row r="52" spans="1:12" x14ac:dyDescent="0.2">
      <c r="A52" s="226" t="str">
        <f t="shared" si="0"/>
        <v>V;C;CL000;EPICERIE;01/04/2026;H2314-EPICERIE;0</v>
      </c>
      <c r="B52" t="s">
        <v>15</v>
      </c>
      <c r="C52" t="s">
        <v>17</v>
      </c>
      <c r="D52">
        <v>45</v>
      </c>
      <c r="E52" t="str">
        <f t="shared" si="5"/>
        <v>EPIC45</v>
      </c>
      <c r="F52" t="str">
        <f>+'Bon Epicerie'!$A$1</f>
        <v>CL000</v>
      </c>
      <c r="G52" s="76">
        <f>+'Bon Epicerie'!$C$6</f>
        <v>46113</v>
      </c>
      <c r="H52" t="str">
        <f>+'Bon Epicerie'!B66</f>
        <v>H2314</v>
      </c>
      <c r="I52" t="str">
        <f>+'Bon Epicerie'!A66</f>
        <v>Brownie</v>
      </c>
      <c r="J52">
        <f>+'Bon Epicerie'!E66</f>
        <v>0</v>
      </c>
      <c r="K52" t="s">
        <v>15</v>
      </c>
      <c r="L52" t="str">
        <f t="shared" si="6"/>
        <v>H2314-EPICERIE</v>
      </c>
    </row>
    <row r="53" spans="1:12" x14ac:dyDescent="0.2">
      <c r="A53" s="226" t="str">
        <f t="shared" si="0"/>
        <v>V;C;CL000;EPICERIE;01/04/2026;H2315-EPICERIE;0</v>
      </c>
      <c r="B53" t="s">
        <v>15</v>
      </c>
      <c r="C53" t="s">
        <v>17</v>
      </c>
      <c r="D53">
        <v>46</v>
      </c>
      <c r="E53" t="str">
        <f t="shared" si="5"/>
        <v>EPIC46</v>
      </c>
      <c r="F53" t="str">
        <f>+'Bon Epicerie'!$A$1</f>
        <v>CL000</v>
      </c>
      <c r="G53" s="76">
        <f>+'Bon Epicerie'!$C$6</f>
        <v>46113</v>
      </c>
      <c r="H53" t="str">
        <f>+'Bon Epicerie'!B67</f>
        <v>H2315</v>
      </c>
      <c r="I53" t="str">
        <f>+'Bon Epicerie'!A67</f>
        <v>Moelleux Citron</v>
      </c>
      <c r="J53">
        <f>+'Bon Epicerie'!E67</f>
        <v>0</v>
      </c>
      <c r="K53" t="s">
        <v>15</v>
      </c>
      <c r="L53" t="str">
        <f t="shared" si="6"/>
        <v>H2315-EPICERIE</v>
      </c>
    </row>
    <row r="54" spans="1:12" x14ac:dyDescent="0.2">
      <c r="A54" s="226" t="str">
        <f t="shared" si="0"/>
        <v>V;C;CL000;EPICERIE;01/04/2026;H2316-EPICERIE;0</v>
      </c>
      <c r="B54" t="s">
        <v>15</v>
      </c>
      <c r="C54" t="s">
        <v>17</v>
      </c>
      <c r="D54">
        <v>47</v>
      </c>
      <c r="E54" t="str">
        <f t="shared" si="5"/>
        <v>EPIC47</v>
      </c>
      <c r="F54" t="str">
        <f>+'Bon Epicerie'!$A$1</f>
        <v>CL000</v>
      </c>
      <c r="G54" s="76">
        <f>+'Bon Epicerie'!$C$6</f>
        <v>46113</v>
      </c>
      <c r="H54" t="str">
        <f>+'Bon Epicerie'!B68</f>
        <v>H2316</v>
      </c>
      <c r="I54" t="str">
        <f>+'Bon Epicerie'!A68</f>
        <v xml:space="preserve">Gaufre de liége Chocolat </v>
      </c>
      <c r="J54">
        <f>+'Bon Epicerie'!E68</f>
        <v>0</v>
      </c>
      <c r="K54" t="s">
        <v>15</v>
      </c>
      <c r="L54" t="str">
        <f t="shared" si="6"/>
        <v>H2316-EPICERIE</v>
      </c>
    </row>
    <row r="55" spans="1:12" x14ac:dyDescent="0.2">
      <c r="A55" s="226" t="str">
        <f t="shared" si="0"/>
        <v>V;C;CL000;EPICERIE;01/04/2026;H2236-EPICERIE;0</v>
      </c>
      <c r="B55" t="s">
        <v>15</v>
      </c>
      <c r="C55" t="s">
        <v>17</v>
      </c>
      <c r="D55">
        <v>41</v>
      </c>
      <c r="E55" t="str">
        <f t="shared" si="2"/>
        <v>EPIC41</v>
      </c>
      <c r="F55" t="str">
        <f>+'Bon Epicerie'!$A$1</f>
        <v>CL000</v>
      </c>
      <c r="G55" s="76">
        <f>+'Bon Epicerie'!$C$6</f>
        <v>46113</v>
      </c>
      <c r="H55" t="str">
        <f>+'Bon Epicerie'!B69</f>
        <v>H2236</v>
      </c>
      <c r="I55" t="str">
        <f>+'Bon Epicerie'!A69</f>
        <v>Fromage Blanc Sans Sucre (x48)</v>
      </c>
      <c r="J55">
        <f>+'Bon Epicerie'!E69</f>
        <v>0</v>
      </c>
      <c r="K55" t="s">
        <v>15</v>
      </c>
      <c r="L55" t="str">
        <f t="shared" si="1"/>
        <v>H2236-EPICERIE</v>
      </c>
    </row>
    <row r="56" spans="1:12" x14ac:dyDescent="0.2">
      <c r="A56" s="226" t="str">
        <f t="shared" si="0"/>
        <v>V;C;CL000;EPICERIE;01/04/2026;H2195-EPICERIE;0</v>
      </c>
      <c r="B56" t="s">
        <v>15</v>
      </c>
      <c r="C56" t="s">
        <v>17</v>
      </c>
      <c r="D56">
        <v>42</v>
      </c>
      <c r="E56" t="str">
        <f t="shared" si="2"/>
        <v>EPIC42</v>
      </c>
      <c r="F56" t="str">
        <f>+'Bon Epicerie'!$A$1</f>
        <v>CL000</v>
      </c>
      <c r="G56" s="76">
        <f>+'Bon Epicerie'!$C$6</f>
        <v>46113</v>
      </c>
      <c r="H56" t="str">
        <f>+'Bon Epicerie'!B70</f>
        <v>H2195</v>
      </c>
      <c r="I56" t="str">
        <f>+'Bon Epicerie'!A70</f>
        <v>Petit Suisse Nature Sans Sucre (x48)</v>
      </c>
      <c r="J56">
        <f>+'Bon Epicerie'!E70</f>
        <v>0</v>
      </c>
      <c r="K56" t="s">
        <v>15</v>
      </c>
      <c r="L56" t="str">
        <f t="shared" si="1"/>
        <v>H2195-EPICERIE</v>
      </c>
    </row>
    <row r="57" spans="1:12" x14ac:dyDescent="0.2">
      <c r="A57" s="226" t="str">
        <f t="shared" si="0"/>
        <v>V;C;CL000;EPICERIE;01/04/2026;H2183-EPICERIE;0</v>
      </c>
      <c r="B57" t="s">
        <v>15</v>
      </c>
      <c r="C57" t="s">
        <v>17</v>
      </c>
      <c r="D57">
        <v>43</v>
      </c>
      <c r="E57" t="str">
        <f t="shared" si="2"/>
        <v>EPIC43</v>
      </c>
      <c r="F57" t="str">
        <f>+'Bon Epicerie'!$A$1</f>
        <v>CL000</v>
      </c>
      <c r="G57" s="76">
        <f>+'Bon Epicerie'!$C$6</f>
        <v>46113</v>
      </c>
      <c r="H57" t="str">
        <f>+'Bon Epicerie'!B71</f>
        <v>H2183</v>
      </c>
      <c r="I57" t="str">
        <f>+'Bon Epicerie'!A71</f>
        <v>Crème Dessert Chocolat (x48)</v>
      </c>
      <c r="J57">
        <f>+'Bon Epicerie'!E71</f>
        <v>0</v>
      </c>
      <c r="K57" t="s">
        <v>15</v>
      </c>
      <c r="L57" t="str">
        <f t="shared" si="1"/>
        <v>H2183-EPICERIE</v>
      </c>
    </row>
    <row r="58" spans="1:12" x14ac:dyDescent="0.2">
      <c r="A58" s="226" t="str">
        <f t="shared" si="0"/>
        <v>V;C;CL000;EPICERIE;01/04/2026;H2230-EPICERIE;0</v>
      </c>
      <c r="B58" t="s">
        <v>15</v>
      </c>
      <c r="C58" t="s">
        <v>17</v>
      </c>
      <c r="D58">
        <v>44</v>
      </c>
      <c r="E58" t="str">
        <f t="shared" si="2"/>
        <v>EPIC44</v>
      </c>
      <c r="F58" t="str">
        <f>+'Bon Epicerie'!$A$1</f>
        <v>CL000</v>
      </c>
      <c r="G58" s="76">
        <f>+'Bon Epicerie'!$C$6</f>
        <v>46113</v>
      </c>
      <c r="H58" t="str">
        <f>+'Bon Epicerie'!B72</f>
        <v>H2230</v>
      </c>
      <c r="I58" t="str">
        <f>+'Bon Epicerie'!A72</f>
        <v>Yaourt Nature Sans Sucre (x48)</v>
      </c>
      <c r="J58">
        <f>+'Bon Epicerie'!E72</f>
        <v>0</v>
      </c>
      <c r="K58" t="s">
        <v>15</v>
      </c>
      <c r="L58" t="str">
        <f t="shared" si="1"/>
        <v>H2230-EPICERIE</v>
      </c>
    </row>
    <row r="59" spans="1:12" x14ac:dyDescent="0.2">
      <c r="A59" s="226" t="str">
        <f t="shared" si="0"/>
        <v>V;C;CL000;EPICERIE;01/04/2026;H2231-EPICERIE;0</v>
      </c>
      <c r="B59" t="s">
        <v>15</v>
      </c>
      <c r="C59" t="s">
        <v>17</v>
      </c>
      <c r="D59">
        <v>45</v>
      </c>
      <c r="E59" t="str">
        <f t="shared" si="2"/>
        <v>EPIC45</v>
      </c>
      <c r="F59" t="str">
        <f>+'Bon Epicerie'!$A$1</f>
        <v>CL000</v>
      </c>
      <c r="G59" s="76">
        <f>+'Bon Epicerie'!$C$6</f>
        <v>46113</v>
      </c>
      <c r="H59" t="str">
        <f>+'Bon Epicerie'!B73</f>
        <v>H2231</v>
      </c>
      <c r="I59" t="str">
        <f>+'Bon Epicerie'!A73</f>
        <v>Yaourt Aux Fruits (x48)</v>
      </c>
      <c r="J59">
        <f>+'Bon Epicerie'!E73</f>
        <v>0</v>
      </c>
      <c r="K59" t="s">
        <v>15</v>
      </c>
      <c r="L59" t="str">
        <f t="shared" si="1"/>
        <v>H2231-EPICERIE</v>
      </c>
    </row>
    <row r="60" spans="1:12" x14ac:dyDescent="0.2">
      <c r="A60" s="226" t="str">
        <f t="shared" si="0"/>
        <v>V;C;CL000;EPICERIE;01/04/2026; ;</v>
      </c>
      <c r="B60" t="s">
        <v>15</v>
      </c>
      <c r="C60" t="s">
        <v>17</v>
      </c>
      <c r="D60">
        <v>46</v>
      </c>
      <c r="E60" t="str">
        <f t="shared" ref="E60:E126" si="7">+C60&amp;D60</f>
        <v>EPIC46</v>
      </c>
      <c r="F60" t="str">
        <f>+'Bon Epicerie'!$A$1</f>
        <v>CL000</v>
      </c>
      <c r="G60" s="76">
        <f>+'Bon Epicerie'!$C$6</f>
        <v>46113</v>
      </c>
      <c r="H60" s="70" t="s">
        <v>13</v>
      </c>
      <c r="L60" t="str">
        <f t="shared" si="1"/>
        <v> </v>
      </c>
    </row>
    <row r="61" spans="1:12" x14ac:dyDescent="0.2">
      <c r="A61" s="226" t="str">
        <f t="shared" si="0"/>
        <v>V;C;CL000;EPICERIE;01/04/2026;H2215-EPICERIE;0</v>
      </c>
      <c r="B61" t="s">
        <v>15</v>
      </c>
      <c r="C61" t="s">
        <v>17</v>
      </c>
      <c r="D61">
        <v>47</v>
      </c>
      <c r="E61" t="str">
        <f t="shared" si="7"/>
        <v>EPIC47</v>
      </c>
      <c r="F61" t="str">
        <f>+'Bon Epicerie'!$A$1</f>
        <v>CL000</v>
      </c>
      <c r="G61" s="76">
        <f>+'Bon Epicerie'!$C$6</f>
        <v>46113</v>
      </c>
      <c r="H61" t="str">
        <f>+'Bon Epicerie'!B76</f>
        <v>H2215</v>
      </c>
      <c r="I61" t="str">
        <f>+'Bon Epicerie'!A76</f>
        <v>Sachet Salade 500g</v>
      </c>
      <c r="J61">
        <f>+'Bon Epicerie'!E76</f>
        <v>0</v>
      </c>
      <c r="K61" t="s">
        <v>15</v>
      </c>
      <c r="L61" t="str">
        <f t="shared" si="1"/>
        <v>H2215-EPICERIE</v>
      </c>
    </row>
    <row r="62" spans="1:12" x14ac:dyDescent="0.2">
      <c r="A62" s="226" t="str">
        <f>"V;C;"&amp;F62&amp;";"&amp;B62&amp;";"&amp;TEXT(G62,"jj/mm/aaaa")&amp;";"&amp;L62&amp;";"&amp;J62</f>
        <v>V;C;CL000;EPICERIE;01/04/2026;H2330-EPICERIE;0</v>
      </c>
      <c r="B62" t="s">
        <v>15</v>
      </c>
      <c r="C62" t="s">
        <v>17</v>
      </c>
      <c r="D62">
        <v>47</v>
      </c>
      <c r="E62" t="str">
        <f>+C62&amp;D62</f>
        <v>EPIC47</v>
      </c>
      <c r="F62" t="str">
        <f>+'Bon Epicerie'!$A$1</f>
        <v>CL000</v>
      </c>
      <c r="G62" s="76">
        <f>+'Bon Epicerie'!$C$6</f>
        <v>46113</v>
      </c>
      <c r="H62" t="str">
        <f>+'Bon Epicerie'!B77</f>
        <v>H2330</v>
      </c>
      <c r="I62" t="str">
        <f>+'Bon Epicerie'!A77</f>
        <v>Emmental Rapé sac 1kg</v>
      </c>
      <c r="J62">
        <f>+'Bon Epicerie'!E77</f>
        <v>0</v>
      </c>
      <c r="K62" t="s">
        <v>15</v>
      </c>
      <c r="L62" t="str">
        <f>IF(CODE(H62)=160,H62,H62&amp;"-"&amp;K62)</f>
        <v>H2330-EPICERIE</v>
      </c>
    </row>
    <row r="63" spans="1:12" x14ac:dyDescent="0.2">
      <c r="A63" s="226" t="str">
        <f>"V;C;"&amp;F63&amp;";"&amp;B63&amp;";"&amp;TEXT(G63,"jj/mm/aaaa")&amp;";"&amp;L63&amp;";"&amp;J63</f>
        <v>V;C;CL000;EPICERIE;01/04/2026;H2331-EPICERIE;0</v>
      </c>
      <c r="B63" t="s">
        <v>15</v>
      </c>
      <c r="C63" t="s">
        <v>17</v>
      </c>
      <c r="D63">
        <v>47</v>
      </c>
      <c r="E63" t="str">
        <f>+C63&amp;D63</f>
        <v>EPIC47</v>
      </c>
      <c r="F63" t="str">
        <f>+'Bon Epicerie'!$A$1</f>
        <v>CL000</v>
      </c>
      <c r="G63" s="76">
        <f>+'Bon Epicerie'!$C$6</f>
        <v>46113</v>
      </c>
      <c r="H63" t="str">
        <f>+'Bon Epicerie'!B78</f>
        <v>H2331</v>
      </c>
      <c r="I63" t="str">
        <f>+'Bon Epicerie'!A78</f>
        <v>Sauce Tomate Napolitaine en Poche 3kg</v>
      </c>
      <c r="J63">
        <f>+'Bon Epicerie'!E78</f>
        <v>0</v>
      </c>
      <c r="K63" t="s">
        <v>15</v>
      </c>
      <c r="L63" t="str">
        <f>IF(CODE(H63)=160,H63,H63&amp;"-"&amp;K63)</f>
        <v>H2331-EPICERIE</v>
      </c>
    </row>
    <row r="64" spans="1:12" x14ac:dyDescent="0.2">
      <c r="A64" s="226" t="str">
        <f t="shared" si="0"/>
        <v>V;C;CL000;EPICERIE;01/04/2026;H2272-EPICERIE;0</v>
      </c>
      <c r="B64" t="s">
        <v>15</v>
      </c>
      <c r="C64" t="s">
        <v>17</v>
      </c>
      <c r="D64">
        <v>48</v>
      </c>
      <c r="E64" t="str">
        <f t="shared" si="7"/>
        <v>EPIC48</v>
      </c>
      <c r="F64" t="str">
        <f>+'Bon Epicerie'!$A$1</f>
        <v>CL000</v>
      </c>
      <c r="G64" s="76">
        <f>+'Bon Epicerie'!$C$6</f>
        <v>46113</v>
      </c>
      <c r="H64" t="str">
        <f>+'Bon Epicerie'!B79</f>
        <v>H2272</v>
      </c>
      <c r="I64" t="str">
        <f>+'Bon Epicerie'!A79</f>
        <v>Riz Indica Sac de 5 kg</v>
      </c>
      <c r="J64">
        <f>+'Bon Epicerie'!E79</f>
        <v>0</v>
      </c>
      <c r="K64" t="s">
        <v>15</v>
      </c>
      <c r="L64" t="str">
        <f t="shared" si="1"/>
        <v>H2272-EPICERIE</v>
      </c>
    </row>
    <row r="65" spans="1:12" x14ac:dyDescent="0.2">
      <c r="A65" s="226" t="str">
        <f t="shared" si="0"/>
        <v>V;C;CL000;EPICERIE;01/04/2026;H2211-EPICERIE;0</v>
      </c>
      <c r="B65" t="s">
        <v>15</v>
      </c>
      <c r="C65" t="s">
        <v>17</v>
      </c>
      <c r="D65">
        <v>50</v>
      </c>
      <c r="E65" t="str">
        <f t="shared" si="7"/>
        <v>EPIC50</v>
      </c>
      <c r="F65" t="str">
        <f>+'Bon Epicerie'!$A$1</f>
        <v>CL000</v>
      </c>
      <c r="G65" s="76">
        <f>+'Bon Epicerie'!$C$6</f>
        <v>46113</v>
      </c>
      <c r="H65" t="str">
        <f>+'Bon Epicerie'!B80</f>
        <v>H2211</v>
      </c>
      <c r="I65" t="str">
        <f>+'Bon Epicerie'!A80</f>
        <v>Eau de Source 50cl (x24)</v>
      </c>
      <c r="J65">
        <f>+'Bon Epicerie'!E80</f>
        <v>0</v>
      </c>
      <c r="K65" t="s">
        <v>15</v>
      </c>
      <c r="L65" t="str">
        <f t="shared" si="1"/>
        <v>H2211-EPICERIE</v>
      </c>
    </row>
    <row r="66" spans="1:12" x14ac:dyDescent="0.2">
      <c r="A66" s="226" t="str">
        <f t="shared" si="0"/>
        <v>V;C;CL000;EPICERIE;01/04/2026;H2245-EPICERIE;0</v>
      </c>
      <c r="B66" t="s">
        <v>15</v>
      </c>
      <c r="C66" t="s">
        <v>17</v>
      </c>
      <c r="D66">
        <v>51</v>
      </c>
      <c r="E66" t="str">
        <f t="shared" si="7"/>
        <v>EPIC51</v>
      </c>
      <c r="F66" t="str">
        <f>+'Bon Epicerie'!$A$1</f>
        <v>CL000</v>
      </c>
      <c r="G66" s="76">
        <f>+'Bon Epicerie'!$C$6</f>
        <v>46113</v>
      </c>
      <c r="H66" t="str">
        <f>+'Bon Epicerie'!B81</f>
        <v>H2245</v>
      </c>
      <c r="I66" t="str">
        <f>+'Bon Epicerie'!A81</f>
        <v>Eau de Source 1,5 l (x6)</v>
      </c>
      <c r="J66">
        <f>+'Bon Epicerie'!E81</f>
        <v>0</v>
      </c>
      <c r="K66" t="s">
        <v>15</v>
      </c>
      <c r="L66" t="str">
        <f t="shared" si="1"/>
        <v>H2245-EPICERIE</v>
      </c>
    </row>
    <row r="67" spans="1:12" x14ac:dyDescent="0.2">
      <c r="A67" s="226" t="str">
        <f t="shared" si="0"/>
        <v>V;C;CL000;EPICERIE;01/04/2026;H2251-EPICERIE;0</v>
      </c>
      <c r="B67" t="s">
        <v>15</v>
      </c>
      <c r="C67" t="s">
        <v>17</v>
      </c>
      <c r="D67">
        <v>52</v>
      </c>
      <c r="E67" t="str">
        <f t="shared" si="7"/>
        <v>EPIC52</v>
      </c>
      <c r="F67" t="str">
        <f>+'Bon Epicerie'!$A$1</f>
        <v>CL000</v>
      </c>
      <c r="G67" s="76">
        <f>+'Bon Epicerie'!$C$6</f>
        <v>46113</v>
      </c>
      <c r="H67" t="str">
        <f>+'Bon Epicerie'!B82</f>
        <v>H2251</v>
      </c>
      <c r="I67" t="str">
        <f>+'Bon Epicerie'!A82</f>
        <v>Jus de Pommes Litre - Pack de 6l</v>
      </c>
      <c r="J67">
        <f>+'Bon Epicerie'!E82</f>
        <v>0</v>
      </c>
      <c r="K67" t="s">
        <v>15</v>
      </c>
      <c r="L67" t="str">
        <f t="shared" si="1"/>
        <v>H2251-EPICERIE</v>
      </c>
    </row>
    <row r="68" spans="1:12" x14ac:dyDescent="0.2">
      <c r="A68" s="226" t="str">
        <f t="shared" si="0"/>
        <v>V;C;CL000;EPICERIE;01/04/2026;H2194-EPICERIE;0</v>
      </c>
      <c r="B68" t="s">
        <v>15</v>
      </c>
      <c r="C68" t="s">
        <v>17</v>
      </c>
      <c r="D68">
        <v>53</v>
      </c>
      <c r="E68" t="str">
        <f t="shared" si="7"/>
        <v>EPIC53</v>
      </c>
      <c r="F68" t="str">
        <f>+'Bon Epicerie'!$A$1</f>
        <v>CL000</v>
      </c>
      <c r="G68" s="76">
        <f>+'Bon Epicerie'!$C$6</f>
        <v>46113</v>
      </c>
      <c r="H68" t="str">
        <f>+'Bon Epicerie'!B83</f>
        <v>H2194</v>
      </c>
      <c r="I68" t="str">
        <f>+'Bon Epicerie'!A83</f>
        <v>Jus d'Orange Litre (x6)</v>
      </c>
      <c r="J68">
        <f>+'Bon Epicerie'!E83</f>
        <v>0</v>
      </c>
      <c r="K68" t="s">
        <v>15</v>
      </c>
      <c r="L68" t="str">
        <f t="shared" si="1"/>
        <v>H2194-EPICERIE</v>
      </c>
    </row>
    <row r="69" spans="1:12" x14ac:dyDescent="0.2">
      <c r="A69" s="226" t="str">
        <f t="shared" si="0"/>
        <v>V;C;CL000;EPICERIE;01/04/2026;H2202-EPICERIE;0</v>
      </c>
      <c r="B69" t="s">
        <v>15</v>
      </c>
      <c r="C69" t="s">
        <v>17</v>
      </c>
      <c r="D69">
        <v>54</v>
      </c>
      <c r="E69" t="str">
        <f t="shared" si="7"/>
        <v>EPIC54</v>
      </c>
      <c r="F69" t="str">
        <f>+'Bon Epicerie'!$A$1</f>
        <v>CL000</v>
      </c>
      <c r="G69" s="76">
        <f>+'Bon Epicerie'!$C$6</f>
        <v>46113</v>
      </c>
      <c r="H69" t="str">
        <f>+'Bon Epicerie'!B84</f>
        <v>H2202</v>
      </c>
      <c r="I69" t="str">
        <f>+'Bon Epicerie'!A84</f>
        <v xml:space="preserve">Film étirable 30 métres </v>
      </c>
      <c r="J69">
        <f>+'Bon Epicerie'!E84</f>
        <v>0</v>
      </c>
      <c r="K69" t="s">
        <v>15</v>
      </c>
      <c r="L69" t="str">
        <f t="shared" si="1"/>
        <v>H2202-EPICERIE</v>
      </c>
    </row>
    <row r="70" spans="1:12" x14ac:dyDescent="0.2">
      <c r="A70" s="226" t="str">
        <f>"V;C;"&amp;F70&amp;";"&amp;B70&amp;";"&amp;TEXT(G70,"jj/mm/aaaa")&amp;";"&amp;L70&amp;";"&amp;J70</f>
        <v>V;C;CL000;EPICERIE;01/04/2026;H2277-EPICERIE;0</v>
      </c>
      <c r="B70" t="s">
        <v>15</v>
      </c>
      <c r="C70" t="s">
        <v>17</v>
      </c>
      <c r="D70">
        <v>55</v>
      </c>
      <c r="E70" t="str">
        <f>+C70&amp;D70</f>
        <v>EPIC55</v>
      </c>
      <c r="F70" t="str">
        <f>+'Bon Epicerie'!$A$1</f>
        <v>CL000</v>
      </c>
      <c r="G70" s="76">
        <f>+'Bon Epicerie'!$C$6</f>
        <v>46113</v>
      </c>
      <c r="H70" t="str">
        <f>+'Bon Epicerie'!B85</f>
        <v>H2277</v>
      </c>
      <c r="I70" t="str">
        <f>+'Bon Epicerie'!A85</f>
        <v>Jus d'Orange Briquette 20cl (x24)</v>
      </c>
      <c r="J70">
        <f>+'Bon Epicerie'!E85</f>
        <v>0</v>
      </c>
      <c r="K70" t="s">
        <v>15</v>
      </c>
      <c r="L70" t="str">
        <f>IF(CODE(H70)=160,H70,H70&amp;"-"&amp;K70)</f>
        <v>H2277-EPICERIE</v>
      </c>
    </row>
    <row r="71" spans="1:12" x14ac:dyDescent="0.2">
      <c r="A71" s="226" t="str">
        <f>"V;C;"&amp;F71&amp;";"&amp;B71&amp;";"&amp;TEXT(G71,"jj/mm/aaaa")&amp;";"&amp;L71&amp;";"&amp;J71</f>
        <v>V;C;CL000;EPICERIE;01/04/2026;H2266-EPICERIE;0</v>
      </c>
      <c r="B71" t="s">
        <v>15</v>
      </c>
      <c r="C71" t="s">
        <v>17</v>
      </c>
      <c r="D71">
        <v>55</v>
      </c>
      <c r="E71" t="str">
        <f>+C71&amp;D71</f>
        <v>EPIC55</v>
      </c>
      <c r="F71" t="str">
        <f>+'Bon Epicerie'!$A$1</f>
        <v>CL000</v>
      </c>
      <c r="G71" s="76">
        <f>+'Bon Epicerie'!$C$6</f>
        <v>46113</v>
      </c>
      <c r="H71" t="str">
        <f>+'Bon Epicerie'!B86</f>
        <v>H2266</v>
      </c>
      <c r="I71" t="str">
        <f>+'Bon Epicerie'!A86</f>
        <v>Serviette de Table 30 X 30 - carton de 3000</v>
      </c>
      <c r="J71">
        <f>+'Bon Epicerie'!E86</f>
        <v>0</v>
      </c>
      <c r="K71" t="s">
        <v>15</v>
      </c>
      <c r="L71" t="str">
        <f>IF(CODE(H71)=160,H71,H71&amp;"-"&amp;K71)</f>
        <v>H2266-EPICERIE</v>
      </c>
    </row>
    <row r="72" spans="1:12" x14ac:dyDescent="0.2">
      <c r="A72" s="226" t="str">
        <f t="shared" ref="A72:A136" si="8">"V;C;"&amp;F72&amp;";"&amp;B72&amp;";"&amp;TEXT(G72,"jj/mm/aaaa")&amp;";"&amp;L72&amp;";"&amp;J72</f>
        <v>V;C;CL000;LIBERTE;30/03/2026;A1000-REPAS;189</v>
      </c>
      <c r="B72" t="s">
        <v>18</v>
      </c>
      <c r="C72" t="s">
        <v>19</v>
      </c>
      <c r="D72">
        <v>1</v>
      </c>
      <c r="E72" t="str">
        <f t="shared" si="7"/>
        <v>LIB1</v>
      </c>
      <c r="F72" t="str">
        <f>+'Bon Liberte'!$A$1</f>
        <v>CL000</v>
      </c>
      <c r="G72" s="76">
        <f>+'Bon Liberte'!$A$9</f>
        <v>46111</v>
      </c>
      <c r="H72" t="str">
        <f>+'Bon Liberte'!A64</f>
        <v>A1000</v>
      </c>
      <c r="I72" t="str">
        <f>+'Bon Liberte'!B64</f>
        <v>Total Repas</v>
      </c>
      <c r="J72">
        <f>+'Bon Liberte'!D64</f>
        <v>189</v>
      </c>
      <c r="K72" t="str">
        <f>+'Bon Liberte'!C64</f>
        <v>REPAS</v>
      </c>
      <c r="L72" t="str">
        <f t="shared" si="1"/>
        <v>A1000-REPAS</v>
      </c>
    </row>
    <row r="73" spans="1:12" x14ac:dyDescent="0.2">
      <c r="A73" s="226" t="str">
        <f t="shared" si="8"/>
        <v>V;C;CL000;LIBERTE;30/03/2026; ;</v>
      </c>
      <c r="B73" t="s">
        <v>18</v>
      </c>
      <c r="C73" t="s">
        <v>19</v>
      </c>
      <c r="D73">
        <v>2</v>
      </c>
      <c r="E73" t="str">
        <f t="shared" si="7"/>
        <v>LIB2</v>
      </c>
      <c r="F73" t="str">
        <f>+'Bon Liberte'!$A$1</f>
        <v>CL000</v>
      </c>
      <c r="G73" s="76">
        <f>+'Bon Liberte'!$A$9</f>
        <v>46111</v>
      </c>
      <c r="H73" s="70" t="s">
        <v>13</v>
      </c>
      <c r="L73" t="str">
        <f t="shared" ref="L73:L137" si="9">IF(CODE(H73)=160,H73,H73&amp;"-"&amp;K73)</f>
        <v> </v>
      </c>
    </row>
    <row r="74" spans="1:12" x14ac:dyDescent="0.2">
      <c r="A74" s="226" t="str">
        <f t="shared" si="8"/>
        <v>V;C;CL000;LIBERTE;30/03/2026;B1096-MAT;0</v>
      </c>
      <c r="B74" t="s">
        <v>18</v>
      </c>
      <c r="C74" t="s">
        <v>19</v>
      </c>
      <c r="D74">
        <v>3</v>
      </c>
      <c r="E74" t="str">
        <f t="shared" si="7"/>
        <v>LIB3</v>
      </c>
      <c r="F74" t="str">
        <f>+'Bon Liberte'!$A$1</f>
        <v>CL000</v>
      </c>
      <c r="G74" s="76">
        <f>+'Bon Liberte'!$A$9</f>
        <v>46111</v>
      </c>
      <c r="H74" t="str">
        <f>+'Bon Liberte'!A66</f>
        <v>B1096</v>
      </c>
      <c r="I74" t="str">
        <f>+'Bon Liberte'!B66</f>
        <v>Pâté de Campagne* (VPF) - Cornichon</v>
      </c>
      <c r="J74">
        <f>+'Bon Liberte'!D66</f>
        <v>0</v>
      </c>
      <c r="K74" t="str">
        <f>+'Bon Liberte'!C66</f>
        <v>MAT</v>
      </c>
      <c r="L74" t="str">
        <f t="shared" si="9"/>
        <v>B1096-MAT</v>
      </c>
    </row>
    <row r="75" spans="1:12" x14ac:dyDescent="0.2">
      <c r="A75" s="226" t="str">
        <f t="shared" si="8"/>
        <v>V;C;CL000;LIBERTE;30/03/2026;B1096-PRIM;0</v>
      </c>
      <c r="B75" t="s">
        <v>18</v>
      </c>
      <c r="C75" t="s">
        <v>19</v>
      </c>
      <c r="D75">
        <v>4</v>
      </c>
      <c r="E75" t="str">
        <f t="shared" si="7"/>
        <v>LIB4</v>
      </c>
      <c r="F75" t="str">
        <f>+'Bon Liberte'!$A$1</f>
        <v>CL000</v>
      </c>
      <c r="G75" s="76">
        <f>+'Bon Liberte'!$A$9</f>
        <v>46111</v>
      </c>
      <c r="H75" t="str">
        <f>+'Bon Liberte'!A67</f>
        <v>B1096</v>
      </c>
      <c r="I75" t="str">
        <f>+'Bon Liberte'!B67</f>
        <v>Pâté de Campagne* (VPF) - Cornichon</v>
      </c>
      <c r="J75">
        <f>+'Bon Liberte'!D67</f>
        <v>0</v>
      </c>
      <c r="K75" t="str">
        <f>+'Bon Liberte'!C67</f>
        <v>PRIM</v>
      </c>
      <c r="L75" t="str">
        <f t="shared" si="9"/>
        <v>B1096-PRIM</v>
      </c>
    </row>
    <row r="76" spans="1:12" x14ac:dyDescent="0.2">
      <c r="A76" s="226" t="str">
        <f t="shared" si="8"/>
        <v>V;C;CL000;LIBERTE;30/03/2026;B1096-ADU;0</v>
      </c>
      <c r="B76" t="s">
        <v>18</v>
      </c>
      <c r="C76" t="s">
        <v>19</v>
      </c>
      <c r="D76">
        <v>5</v>
      </c>
      <c r="E76" t="str">
        <f t="shared" si="7"/>
        <v>LIB5</v>
      </c>
      <c r="F76" t="str">
        <f>+'Bon Liberte'!$A$1</f>
        <v>CL000</v>
      </c>
      <c r="G76" s="76">
        <f>+'Bon Liberte'!$A$9</f>
        <v>46111</v>
      </c>
      <c r="H76" t="str">
        <f>+'Bon Liberte'!A68</f>
        <v>B1096</v>
      </c>
      <c r="I76" t="str">
        <f>+'Bon Liberte'!B68</f>
        <v>Pâté de Campagne* (VPF) - Cornichon</v>
      </c>
      <c r="J76">
        <f>+'Bon Liberte'!D68</f>
        <v>0</v>
      </c>
      <c r="K76" t="str">
        <f>+'Bon Liberte'!C$1</f>
        <v>ADU</v>
      </c>
      <c r="L76" t="str">
        <f t="shared" si="9"/>
        <v>B1096-ADU</v>
      </c>
    </row>
    <row r="77" spans="1:12" x14ac:dyDescent="0.2">
      <c r="A77" s="226" t="str">
        <f t="shared" si="8"/>
        <v>V;C;CL000;LIBERTE;30/03/2026;B1139-MAT;77</v>
      </c>
      <c r="B77" t="s">
        <v>18</v>
      </c>
      <c r="C77" t="s">
        <v>19</v>
      </c>
      <c r="D77">
        <v>6</v>
      </c>
      <c r="E77" t="str">
        <f t="shared" si="7"/>
        <v>LIB6</v>
      </c>
      <c r="F77" t="str">
        <f>+'Bon Liberte'!$A$1</f>
        <v>CL000</v>
      </c>
      <c r="G77" s="76">
        <f>+'Bon Liberte'!$A$9</f>
        <v>46111</v>
      </c>
      <c r="H77" t="str">
        <f>+'Bon Liberte'!A69</f>
        <v>B1139</v>
      </c>
      <c r="I77" t="str">
        <f>+'Bon Liberte'!B69</f>
        <v>Carottes Râpées BIO</v>
      </c>
      <c r="J77">
        <f>+'Bon Liberte'!D69</f>
        <v>77</v>
      </c>
      <c r="K77" t="str">
        <f>+'Bon Liberte'!C69</f>
        <v>MAT</v>
      </c>
      <c r="L77" t="str">
        <f t="shared" si="9"/>
        <v>B1139-MAT</v>
      </c>
    </row>
    <row r="78" spans="1:12" x14ac:dyDescent="0.2">
      <c r="A78" s="226" t="str">
        <f t="shared" si="8"/>
        <v>V;C;CL000;LIBERTE;30/03/2026;B1139-PRIM;104</v>
      </c>
      <c r="B78" t="s">
        <v>18</v>
      </c>
      <c r="C78" t="s">
        <v>19</v>
      </c>
      <c r="D78">
        <v>7</v>
      </c>
      <c r="E78" t="str">
        <f t="shared" si="7"/>
        <v>LIB7</v>
      </c>
      <c r="F78" t="str">
        <f>+'Bon Liberte'!$A$1</f>
        <v>CL000</v>
      </c>
      <c r="G78" s="76">
        <f>+'Bon Liberte'!$A$9</f>
        <v>46111</v>
      </c>
      <c r="H78" t="str">
        <f>+'Bon Liberte'!A70</f>
        <v>B1139</v>
      </c>
      <c r="I78" t="str">
        <f>+'Bon Liberte'!B70</f>
        <v>Carottes Râpées BIO</v>
      </c>
      <c r="J78">
        <f>+'Bon Liberte'!D70</f>
        <v>104</v>
      </c>
      <c r="K78" t="str">
        <f>+'Bon Liberte'!C70</f>
        <v>PRIM</v>
      </c>
      <c r="L78" t="str">
        <f t="shared" si="9"/>
        <v>B1139-PRIM</v>
      </c>
    </row>
    <row r="79" spans="1:12" x14ac:dyDescent="0.2">
      <c r="A79" s="226" t="str">
        <f t="shared" si="8"/>
        <v>V;C;CL000;LIBERTE;30/03/2026;B1139-ADU;8</v>
      </c>
      <c r="B79" t="s">
        <v>18</v>
      </c>
      <c r="C79" t="s">
        <v>19</v>
      </c>
      <c r="D79">
        <v>8</v>
      </c>
      <c r="E79" t="str">
        <f t="shared" si="7"/>
        <v>LIB8</v>
      </c>
      <c r="F79" t="str">
        <f>+'Bon Liberte'!$A$1</f>
        <v>CL000</v>
      </c>
      <c r="G79" s="76">
        <f>+'Bon Liberte'!$A$9</f>
        <v>46111</v>
      </c>
      <c r="H79" t="str">
        <f>+'Bon Liberte'!A71</f>
        <v>B1139</v>
      </c>
      <c r="I79" t="str">
        <f>+'Bon Liberte'!B71</f>
        <v>Carottes Râpées BIO</v>
      </c>
      <c r="J79">
        <f>+'Bon Liberte'!D71</f>
        <v>8</v>
      </c>
      <c r="K79" t="str">
        <f>+'Bon Liberte'!C$1</f>
        <v>ADU</v>
      </c>
      <c r="L79" t="str">
        <f t="shared" si="9"/>
        <v>B1139-ADU</v>
      </c>
    </row>
    <row r="80" spans="1:12" x14ac:dyDescent="0.2">
      <c r="A80" s="226" t="str">
        <f t="shared" si="8"/>
        <v>V;C;CL000;LIBERTE;30/03/2026;B1013-MAT;0</v>
      </c>
      <c r="B80" t="s">
        <v>18</v>
      </c>
      <c r="C80" t="s">
        <v>19</v>
      </c>
      <c r="D80">
        <v>9</v>
      </c>
      <c r="E80" t="str">
        <f t="shared" si="7"/>
        <v>LIB9</v>
      </c>
      <c r="F80" t="str">
        <f>+'Bon Liberte'!$A$1</f>
        <v>CL000</v>
      </c>
      <c r="G80" s="76">
        <f>+'Bon Liberte'!$A$9</f>
        <v>46111</v>
      </c>
      <c r="H80" t="str">
        <f>+'Bon Liberte'!A72</f>
        <v>B1013</v>
      </c>
      <c r="I80" t="str">
        <f>+'Bon Liberte'!B72</f>
        <v>Carottes Râpées</v>
      </c>
      <c r="J80">
        <f>+'Bon Liberte'!D72</f>
        <v>0</v>
      </c>
      <c r="K80" t="str">
        <f>+'Bon Liberte'!C72</f>
        <v>MAT</v>
      </c>
      <c r="L80" t="str">
        <f t="shared" si="9"/>
        <v>B1013-MAT</v>
      </c>
    </row>
    <row r="81" spans="1:12" x14ac:dyDescent="0.2">
      <c r="A81" s="226" t="str">
        <f t="shared" si="8"/>
        <v>V;C;CL000;LIBERTE;30/03/2026;B1013-PRIM;0</v>
      </c>
      <c r="B81" t="s">
        <v>18</v>
      </c>
      <c r="C81" t="s">
        <v>19</v>
      </c>
      <c r="D81">
        <v>10</v>
      </c>
      <c r="E81" t="str">
        <f t="shared" si="7"/>
        <v>LIB10</v>
      </c>
      <c r="F81" t="str">
        <f>+'Bon Liberte'!$A$1</f>
        <v>CL000</v>
      </c>
      <c r="G81" s="76">
        <f>+'Bon Liberte'!$A$9</f>
        <v>46111</v>
      </c>
      <c r="H81" t="str">
        <f>+'Bon Liberte'!A73</f>
        <v>B1013</v>
      </c>
      <c r="I81" t="str">
        <f>+'Bon Liberte'!B73</f>
        <v>Carottes Râpées</v>
      </c>
      <c r="J81">
        <f>+'Bon Liberte'!D73</f>
        <v>0</v>
      </c>
      <c r="K81" t="str">
        <f>+'Bon Liberte'!C73</f>
        <v>PRIM</v>
      </c>
      <c r="L81" t="str">
        <f t="shared" si="9"/>
        <v>B1013-PRIM</v>
      </c>
    </row>
    <row r="82" spans="1:12" x14ac:dyDescent="0.2">
      <c r="A82" s="226" t="str">
        <f t="shared" si="8"/>
        <v>V;C;CL000;LIBERTE;30/03/2026;B1013-ADU;0</v>
      </c>
      <c r="B82" t="s">
        <v>18</v>
      </c>
      <c r="C82" t="s">
        <v>19</v>
      </c>
      <c r="D82">
        <v>11</v>
      </c>
      <c r="E82" t="str">
        <f t="shared" si="7"/>
        <v>LIB11</v>
      </c>
      <c r="F82" t="str">
        <f>+'Bon Liberte'!$A$1</f>
        <v>CL000</v>
      </c>
      <c r="G82" s="76">
        <f>+'Bon Liberte'!$A$9</f>
        <v>46111</v>
      </c>
      <c r="H82" t="str">
        <f>+'Bon Liberte'!A74</f>
        <v>B1013</v>
      </c>
      <c r="I82" t="str">
        <f>+'Bon Liberte'!B74</f>
        <v>Carottes Râpées</v>
      </c>
      <c r="J82">
        <f>+'Bon Liberte'!D74</f>
        <v>0</v>
      </c>
      <c r="K82" t="str">
        <f>+'Bon Liberte'!C$1</f>
        <v>ADU</v>
      </c>
      <c r="L82" t="str">
        <f t="shared" si="9"/>
        <v>B1013-ADU</v>
      </c>
    </row>
    <row r="83" spans="1:12" x14ac:dyDescent="0.2">
      <c r="A83" s="226" t="str">
        <f t="shared" si="8"/>
        <v>V;C;CL000;LIBERTE;30/03/2026; ;</v>
      </c>
      <c r="B83" t="s">
        <v>18</v>
      </c>
      <c r="C83" t="s">
        <v>19</v>
      </c>
      <c r="D83">
        <v>12</v>
      </c>
      <c r="E83" t="str">
        <f t="shared" si="7"/>
        <v>LIB12</v>
      </c>
      <c r="F83" t="str">
        <f>+'Bon Liberte'!$A$1</f>
        <v>CL000</v>
      </c>
      <c r="G83" s="76">
        <f>+'Bon Liberte'!$A$9</f>
        <v>46111</v>
      </c>
      <c r="H83" s="70" t="s">
        <v>13</v>
      </c>
      <c r="L83" t="str">
        <f t="shared" si="9"/>
        <v> </v>
      </c>
    </row>
    <row r="84" spans="1:12" x14ac:dyDescent="0.2">
      <c r="A84" s="226" t="str">
        <f t="shared" si="8"/>
        <v>V;C;CL000;LIBERTE;30/03/2026;C2801-MAT;0</v>
      </c>
      <c r="B84" t="s">
        <v>18</v>
      </c>
      <c r="C84" t="s">
        <v>19</v>
      </c>
      <c r="D84">
        <v>13</v>
      </c>
      <c r="E84" t="str">
        <f t="shared" si="7"/>
        <v>LIB13</v>
      </c>
      <c r="F84" t="str">
        <f>+'Bon Liberte'!$A$1</f>
        <v>CL000</v>
      </c>
      <c r="G84" s="76">
        <f>+'Bon Liberte'!$A$9</f>
        <v>46111</v>
      </c>
      <c r="H84" t="str">
        <f>+'Bon Liberte'!A76</f>
        <v>C2801</v>
      </c>
      <c r="I84" t="str">
        <f>+'Bon Liberte'!B76</f>
        <v>Ballotin de Dinde (FR) sce Moutarde</v>
      </c>
      <c r="J84">
        <f>+'Bon Liberte'!D76</f>
        <v>0</v>
      </c>
      <c r="K84" t="str">
        <f>+'Bon Liberte'!C76</f>
        <v>MAT</v>
      </c>
      <c r="L84" t="str">
        <f t="shared" si="9"/>
        <v>C2801-MAT</v>
      </c>
    </row>
    <row r="85" spans="1:12" x14ac:dyDescent="0.2">
      <c r="A85" s="226" t="str">
        <f t="shared" si="8"/>
        <v>V;C;CL000;LIBERTE;30/03/2026;C2801-PRIM;0</v>
      </c>
      <c r="B85" t="s">
        <v>18</v>
      </c>
      <c r="C85" t="s">
        <v>19</v>
      </c>
      <c r="D85">
        <v>14</v>
      </c>
      <c r="E85" t="str">
        <f t="shared" si="7"/>
        <v>LIB14</v>
      </c>
      <c r="F85" t="str">
        <f>+'Bon Liberte'!$A$1</f>
        <v>CL000</v>
      </c>
      <c r="G85" s="76">
        <f>+'Bon Liberte'!$A$9</f>
        <v>46111</v>
      </c>
      <c r="H85" t="str">
        <f>+'Bon Liberte'!A77</f>
        <v>C2801</v>
      </c>
      <c r="I85" t="str">
        <f>+'Bon Liberte'!B77</f>
        <v>Ballotin de Dinde (FR) sce Moutarde</v>
      </c>
      <c r="J85">
        <f>+'Bon Liberte'!D77</f>
        <v>0</v>
      </c>
      <c r="K85" t="str">
        <f>+'Bon Liberte'!C77</f>
        <v>PRIM</v>
      </c>
      <c r="L85" t="str">
        <f t="shared" si="9"/>
        <v>C2801-PRIM</v>
      </c>
    </row>
    <row r="86" spans="1:12" x14ac:dyDescent="0.2">
      <c r="A86" s="226" t="str">
        <f t="shared" si="8"/>
        <v>V;C;CL000;LIBERTE;30/03/2026;C2801-ADU;0</v>
      </c>
      <c r="B86" t="s">
        <v>18</v>
      </c>
      <c r="C86" t="s">
        <v>19</v>
      </c>
      <c r="D86">
        <v>15</v>
      </c>
      <c r="E86" t="str">
        <f t="shared" si="7"/>
        <v>LIB15</v>
      </c>
      <c r="F86" t="str">
        <f>+'Bon Liberte'!$A$1</f>
        <v>CL000</v>
      </c>
      <c r="G86" s="76">
        <f>+'Bon Liberte'!$A$9</f>
        <v>46111</v>
      </c>
      <c r="H86" t="str">
        <f>+'Bon Liberte'!A78</f>
        <v>C2801</v>
      </c>
      <c r="I86" t="str">
        <f>+'Bon Liberte'!B78</f>
        <v>Ballotin de Dinde (FR) sce Moutarde</v>
      </c>
      <c r="J86">
        <f>+'Bon Liberte'!D78</f>
        <v>0</v>
      </c>
      <c r="K86" t="str">
        <f>+'Bon Liberte'!I$1</f>
        <v>ADU</v>
      </c>
      <c r="L86" t="str">
        <f t="shared" si="9"/>
        <v>C2801-ADU</v>
      </c>
    </row>
    <row r="87" spans="1:12" x14ac:dyDescent="0.2">
      <c r="A87" s="226" t="str">
        <f t="shared" si="8"/>
        <v>V;C;CL000;LIBERTE;30/03/2026;C1631-MAT;0</v>
      </c>
      <c r="B87" t="s">
        <v>18</v>
      </c>
      <c r="C87" t="s">
        <v>19</v>
      </c>
      <c r="D87">
        <v>16</v>
      </c>
      <c r="E87" t="str">
        <f t="shared" si="7"/>
        <v>LIB16</v>
      </c>
      <c r="F87" t="str">
        <f>+'Bon Liberte'!$A$1</f>
        <v>CL000</v>
      </c>
      <c r="G87" s="76">
        <f>+'Bon Liberte'!$A$9</f>
        <v>46111</v>
      </c>
      <c r="H87" t="str">
        <f>+'Bon Liberte'!A79</f>
        <v>C1631</v>
      </c>
      <c r="I87" t="str">
        <f>+'Bon Liberte'!B79</f>
        <v>Tomato'Fish MSC</v>
      </c>
      <c r="J87">
        <f>+'Bon Liberte'!D79</f>
        <v>0</v>
      </c>
      <c r="K87" t="str">
        <f>+'Bon Liberte'!C79</f>
        <v>MAT</v>
      </c>
      <c r="L87" t="str">
        <f t="shared" si="9"/>
        <v>C1631-MAT</v>
      </c>
    </row>
    <row r="88" spans="1:12" x14ac:dyDescent="0.2">
      <c r="A88" s="226" t="str">
        <f t="shared" si="8"/>
        <v>V;C;CL000;LIBERTE;30/03/2026;C1631-PRIM;0</v>
      </c>
      <c r="B88" t="s">
        <v>18</v>
      </c>
      <c r="C88" t="s">
        <v>19</v>
      </c>
      <c r="D88">
        <v>17</v>
      </c>
      <c r="E88" t="str">
        <f t="shared" si="7"/>
        <v>LIB17</v>
      </c>
      <c r="F88" t="str">
        <f>+'Bon Liberte'!$A$1</f>
        <v>CL000</v>
      </c>
      <c r="G88" s="76">
        <f>+'Bon Liberte'!$A$9</f>
        <v>46111</v>
      </c>
      <c r="H88" t="str">
        <f>+'Bon Liberte'!A80</f>
        <v>C1631</v>
      </c>
      <c r="I88" t="str">
        <f>+'Bon Liberte'!B80</f>
        <v>Tomato'Fish MSC</v>
      </c>
      <c r="J88">
        <f>+'Bon Liberte'!D80</f>
        <v>0</v>
      </c>
      <c r="K88" t="str">
        <f>+'Bon Liberte'!C80</f>
        <v>PRIM</v>
      </c>
      <c r="L88" t="str">
        <f t="shared" si="9"/>
        <v>C1631-PRIM</v>
      </c>
    </row>
    <row r="89" spans="1:12" x14ac:dyDescent="0.2">
      <c r="A89" s="226" t="str">
        <f t="shared" si="8"/>
        <v>V;C;CL000;LIBERTE;30/03/2026;C1631-ADU;0</v>
      </c>
      <c r="B89" t="s">
        <v>18</v>
      </c>
      <c r="C89" t="s">
        <v>19</v>
      </c>
      <c r="D89">
        <v>18</v>
      </c>
      <c r="E89" t="str">
        <f t="shared" si="7"/>
        <v>LIB18</v>
      </c>
      <c r="F89" t="str">
        <f>+'Bon Liberte'!$A$1</f>
        <v>CL000</v>
      </c>
      <c r="G89" s="76">
        <f>+'Bon Liberte'!$A$9</f>
        <v>46111</v>
      </c>
      <c r="H89" t="str">
        <f>+'Bon Liberte'!A81</f>
        <v>C1631</v>
      </c>
      <c r="I89" t="str">
        <f>+'Bon Liberte'!B81</f>
        <v>Tomato'Fish MSC</v>
      </c>
      <c r="J89">
        <f>+'Bon Liberte'!D81</f>
        <v>0</v>
      </c>
      <c r="K89" t="str">
        <f>+'Bon Liberte'!I$1</f>
        <v>ADU</v>
      </c>
      <c r="L89" t="str">
        <f t="shared" si="9"/>
        <v>C1631-ADU</v>
      </c>
    </row>
    <row r="90" spans="1:12" x14ac:dyDescent="0.2">
      <c r="A90" s="226" t="str">
        <f t="shared" si="8"/>
        <v>V;C;CL000;LIBERTE;30/03/2026;C1407-MAT;0</v>
      </c>
      <c r="B90" t="s">
        <v>18</v>
      </c>
      <c r="C90" t="s">
        <v>19</v>
      </c>
      <c r="D90">
        <v>19</v>
      </c>
      <c r="E90" t="str">
        <f t="shared" si="7"/>
        <v>LIB19</v>
      </c>
      <c r="F90" t="str">
        <f>+'Bon Liberte'!$A$1</f>
        <v>CL000</v>
      </c>
      <c r="G90" s="76">
        <f>+'Bon Liberte'!$A$9</f>
        <v>46111</v>
      </c>
      <c r="H90" t="str">
        <f>+'Bon Liberte'!A82</f>
        <v>C1407</v>
      </c>
      <c r="I90" t="str">
        <f>+'Bon Liberte'!B82</f>
        <v>Filet de Colin/Hoki MSC meunière.</v>
      </c>
      <c r="J90">
        <f>+'Bon Liberte'!D82</f>
        <v>0</v>
      </c>
      <c r="K90" t="str">
        <f>+'Bon Liberte'!C82</f>
        <v>MAT</v>
      </c>
      <c r="L90" t="str">
        <f t="shared" si="9"/>
        <v>C1407-MAT</v>
      </c>
    </row>
    <row r="91" spans="1:12" x14ac:dyDescent="0.2">
      <c r="A91" s="226" t="str">
        <f t="shared" si="8"/>
        <v>V;C;CL000;LIBERTE;30/03/2026;C1407-PRIM;0</v>
      </c>
      <c r="B91" t="s">
        <v>18</v>
      </c>
      <c r="C91" t="s">
        <v>19</v>
      </c>
      <c r="D91">
        <v>20</v>
      </c>
      <c r="E91" t="str">
        <f t="shared" si="7"/>
        <v>LIB20</v>
      </c>
      <c r="F91" t="str">
        <f>+'Bon Liberte'!$A$1</f>
        <v>CL000</v>
      </c>
      <c r="G91" s="76">
        <f>+'Bon Liberte'!$A$9</f>
        <v>46111</v>
      </c>
      <c r="H91" t="str">
        <f>+'Bon Liberte'!A83</f>
        <v>C1407</v>
      </c>
      <c r="I91" t="str">
        <f>+'Bon Liberte'!B83</f>
        <v>Filet de Colin/Hoki MSC meunière.</v>
      </c>
      <c r="J91">
        <f>+'Bon Liberte'!D83</f>
        <v>0</v>
      </c>
      <c r="K91" t="str">
        <f>+'Bon Liberte'!C83</f>
        <v>PRIM</v>
      </c>
      <c r="L91" t="str">
        <f t="shared" si="9"/>
        <v>C1407-PRIM</v>
      </c>
    </row>
    <row r="92" spans="1:12" x14ac:dyDescent="0.2">
      <c r="A92" s="226" t="str">
        <f t="shared" si="8"/>
        <v>V;C;CL000;LIBERTE;30/03/2026;C1407-ADU;0</v>
      </c>
      <c r="B92" t="s">
        <v>18</v>
      </c>
      <c r="C92" t="s">
        <v>19</v>
      </c>
      <c r="D92">
        <v>21</v>
      </c>
      <c r="E92" t="str">
        <f t="shared" si="7"/>
        <v>LIB21</v>
      </c>
      <c r="F92" t="str">
        <f>+'Bon Liberte'!$A$1</f>
        <v>CL000</v>
      </c>
      <c r="G92" s="76">
        <f>+'Bon Liberte'!$A$9</f>
        <v>46111</v>
      </c>
      <c r="H92" t="str">
        <f>+'Bon Liberte'!A84</f>
        <v>C1407</v>
      </c>
      <c r="I92" t="str">
        <f>+'Bon Liberte'!B84</f>
        <v>Filet de Colin/Hoki MSC meunière.</v>
      </c>
      <c r="J92">
        <f>+'Bon Liberte'!D84</f>
        <v>0</v>
      </c>
      <c r="K92" t="str">
        <f>+'Bon Liberte'!I$1</f>
        <v>ADU</v>
      </c>
      <c r="L92" t="str">
        <f t="shared" si="9"/>
        <v>C1407-ADU</v>
      </c>
    </row>
    <row r="93" spans="1:12" x14ac:dyDescent="0.2">
      <c r="A93" s="226" t="str">
        <f t="shared" si="8"/>
        <v>V;C;CL000;LIBERTE;30/03/2026;C2446-MAT;77</v>
      </c>
      <c r="B93" t="s">
        <v>18</v>
      </c>
      <c r="C93" t="s">
        <v>19</v>
      </c>
      <c r="D93">
        <v>22</v>
      </c>
      <c r="E93" t="str">
        <f t="shared" si="7"/>
        <v>LIB22</v>
      </c>
      <c r="F93" t="str">
        <f>+'Bon Liberte'!$A$1</f>
        <v>CL000</v>
      </c>
      <c r="G93" s="76">
        <f>+'Bon Liberte'!$A$9</f>
        <v>46111</v>
      </c>
      <c r="H93" t="str">
        <f>+'Bon Liberte'!A85</f>
        <v>C2446</v>
      </c>
      <c r="I93" t="str">
        <f>+'Bon Liberte'!B85</f>
        <v>Steak Haché au Jus (VBF)</v>
      </c>
      <c r="J93">
        <f>+'Bon Liberte'!D85</f>
        <v>77</v>
      </c>
      <c r="K93" t="str">
        <f>+'Bon Liberte'!C85</f>
        <v>MAT</v>
      </c>
      <c r="L93" t="str">
        <f t="shared" si="9"/>
        <v>C2446-MAT</v>
      </c>
    </row>
    <row r="94" spans="1:12" x14ac:dyDescent="0.2">
      <c r="A94" s="226" t="str">
        <f t="shared" si="8"/>
        <v>V;C;CL000;LIBERTE;30/03/2026;C2446-PRIM;103</v>
      </c>
      <c r="B94" t="s">
        <v>18</v>
      </c>
      <c r="C94" t="s">
        <v>19</v>
      </c>
      <c r="D94">
        <v>23</v>
      </c>
      <c r="E94" t="str">
        <f t="shared" si="7"/>
        <v>LIB23</v>
      </c>
      <c r="F94" t="str">
        <f>+'Bon Liberte'!$A$1</f>
        <v>CL000</v>
      </c>
      <c r="G94" s="76">
        <f>+'Bon Liberte'!$A$9</f>
        <v>46111</v>
      </c>
      <c r="H94" t="str">
        <f>+'Bon Liberte'!A86</f>
        <v>C2446</v>
      </c>
      <c r="I94" t="str">
        <f>+'Bon Liberte'!B86</f>
        <v>Steak Haché au Jus (VBF)</v>
      </c>
      <c r="J94">
        <f>+'Bon Liberte'!D86</f>
        <v>103</v>
      </c>
      <c r="K94" t="str">
        <f>+'Bon Liberte'!C86</f>
        <v>PRIM</v>
      </c>
      <c r="L94" t="str">
        <f t="shared" si="9"/>
        <v>C2446-PRIM</v>
      </c>
    </row>
    <row r="95" spans="1:12" x14ac:dyDescent="0.2">
      <c r="A95" s="226" t="str">
        <f t="shared" si="8"/>
        <v>V;C;CL000;LIBERTE;30/03/2026;C2446-ADU;8</v>
      </c>
      <c r="B95" t="s">
        <v>18</v>
      </c>
      <c r="C95" t="s">
        <v>19</v>
      </c>
      <c r="D95">
        <v>24</v>
      </c>
      <c r="E95" t="str">
        <f t="shared" si="7"/>
        <v>LIB24</v>
      </c>
      <c r="F95" t="str">
        <f>+'Bon Liberte'!$A$1</f>
        <v>CL000</v>
      </c>
      <c r="G95" s="76">
        <f>+'Bon Liberte'!$A$9</f>
        <v>46111</v>
      </c>
      <c r="H95" t="str">
        <f>+'Bon Liberte'!A87</f>
        <v>C2446</v>
      </c>
      <c r="I95" t="str">
        <f>+'Bon Liberte'!B87</f>
        <v>Steak Haché au Jus (VBF)</v>
      </c>
      <c r="J95">
        <f>+'Bon Liberte'!D87</f>
        <v>8</v>
      </c>
      <c r="K95" t="str">
        <f>+'Bon Liberte'!I$1</f>
        <v>ADU</v>
      </c>
      <c r="L95" t="str">
        <f t="shared" si="9"/>
        <v>C2446-ADU</v>
      </c>
    </row>
    <row r="96" spans="1:12" x14ac:dyDescent="0.2">
      <c r="A96" s="226" t="str">
        <f t="shared" si="8"/>
        <v>V;C;CL000;LIBERTE;30/03/2026;C1534-MAT;0</v>
      </c>
      <c r="B96" t="s">
        <v>18</v>
      </c>
      <c r="C96" t="s">
        <v>19</v>
      </c>
      <c r="D96">
        <v>25</v>
      </c>
      <c r="E96" t="str">
        <f t="shared" si="7"/>
        <v>LIB25</v>
      </c>
      <c r="F96" t="str">
        <f>+'Bon Liberte'!$A$1</f>
        <v>CL000</v>
      </c>
      <c r="G96" s="76">
        <f>+'Bon Liberte'!$A$9</f>
        <v>46111</v>
      </c>
      <c r="H96" t="str">
        <f>+'Bon Liberte'!A88</f>
        <v>C1534</v>
      </c>
      <c r="I96" t="str">
        <f>+'Bon Liberte'!B88</f>
        <v>Poulet Rôti au jus</v>
      </c>
      <c r="J96">
        <f>+'Bon Liberte'!D88</f>
        <v>0</v>
      </c>
      <c r="K96" t="str">
        <f>+'Bon Liberte'!C88</f>
        <v>MAT</v>
      </c>
      <c r="L96" t="str">
        <f t="shared" si="9"/>
        <v>C1534-MAT</v>
      </c>
    </row>
    <row r="97" spans="1:12" x14ac:dyDescent="0.2">
      <c r="A97" s="226" t="str">
        <f t="shared" si="8"/>
        <v>V;C;CL000;LIBERTE;30/03/2026;C1534-PRIM;0</v>
      </c>
      <c r="B97" t="s">
        <v>18</v>
      </c>
      <c r="C97" t="s">
        <v>19</v>
      </c>
      <c r="D97">
        <v>26</v>
      </c>
      <c r="E97" t="str">
        <f t="shared" si="7"/>
        <v>LIB26</v>
      </c>
      <c r="F97" t="str">
        <f>+'Bon Liberte'!$A$1</f>
        <v>CL000</v>
      </c>
      <c r="G97" s="76">
        <f>+'Bon Liberte'!$A$9</f>
        <v>46111</v>
      </c>
      <c r="H97" t="str">
        <f>+'Bon Liberte'!A89</f>
        <v>C1534</v>
      </c>
      <c r="I97" t="str">
        <f>+'Bon Liberte'!B89</f>
        <v>Poulet Rôti au jus</v>
      </c>
      <c r="J97">
        <f>+'Bon Liberte'!D89</f>
        <v>0</v>
      </c>
      <c r="K97" t="str">
        <f>+'Bon Liberte'!C89</f>
        <v>PRIM</v>
      </c>
      <c r="L97" t="str">
        <f t="shared" si="9"/>
        <v>C1534-PRIM</v>
      </c>
    </row>
    <row r="98" spans="1:12" x14ac:dyDescent="0.2">
      <c r="A98" s="226" t="str">
        <f t="shared" si="8"/>
        <v>V;C;CL000;LIBERTE;30/03/2026;C1534-ADU;0</v>
      </c>
      <c r="B98" t="s">
        <v>18</v>
      </c>
      <c r="C98" t="s">
        <v>19</v>
      </c>
      <c r="D98">
        <v>27</v>
      </c>
      <c r="E98" t="str">
        <f t="shared" si="7"/>
        <v>LIB27</v>
      </c>
      <c r="F98" t="str">
        <f>+'Bon Liberte'!$A$1</f>
        <v>CL000</v>
      </c>
      <c r="G98" s="76">
        <f>+'Bon Liberte'!$A$9</f>
        <v>46111</v>
      </c>
      <c r="H98" t="str">
        <f>+'Bon Liberte'!A90</f>
        <v>C1534</v>
      </c>
      <c r="I98" t="str">
        <f>+'Bon Liberte'!B90</f>
        <v>Poulet Rôti au jus</v>
      </c>
      <c r="J98">
        <f>+'Bon Liberte'!D90</f>
        <v>0</v>
      </c>
      <c r="K98" t="str">
        <f>+'Bon Liberte'!I$1</f>
        <v>ADU</v>
      </c>
      <c r="L98" t="str">
        <f t="shared" si="9"/>
        <v>C1534-ADU</v>
      </c>
    </row>
    <row r="99" spans="1:12" x14ac:dyDescent="0.2">
      <c r="A99" s="226" t="str">
        <f t="shared" si="8"/>
        <v>V;C;CL000;LIBERTE;30/03/2026; ;</v>
      </c>
      <c r="B99" t="s">
        <v>18</v>
      </c>
      <c r="C99" t="s">
        <v>19</v>
      </c>
      <c r="D99">
        <v>28</v>
      </c>
      <c r="E99" t="str">
        <f t="shared" si="7"/>
        <v>LIB28</v>
      </c>
      <c r="F99" t="str">
        <f>+'Bon Liberte'!$A$1</f>
        <v>CL000</v>
      </c>
      <c r="G99" s="76">
        <f>+'Bon Liberte'!$A$9</f>
        <v>46111</v>
      </c>
      <c r="H99" s="70" t="s">
        <v>13</v>
      </c>
      <c r="L99" t="str">
        <f t="shared" si="9"/>
        <v> </v>
      </c>
    </row>
    <row r="100" spans="1:12" x14ac:dyDescent="0.2">
      <c r="A100" s="226" t="str">
        <f t="shared" si="8"/>
        <v>V;C;CL000;LIBERTE;30/03/2026;D1818-MAT;0</v>
      </c>
      <c r="B100" t="s">
        <v>18</v>
      </c>
      <c r="C100" t="s">
        <v>19</v>
      </c>
      <c r="D100">
        <v>29</v>
      </c>
      <c r="E100" t="str">
        <f t="shared" si="7"/>
        <v>LIB29</v>
      </c>
      <c r="F100" t="str">
        <f>+'Bon Liberte'!$A$1</f>
        <v>CL000</v>
      </c>
      <c r="G100" s="76">
        <f>+'Bon Liberte'!$A$9</f>
        <v>46111</v>
      </c>
      <c r="H100" t="str">
        <f>+'Bon Liberte'!A92</f>
        <v>D1818</v>
      </c>
      <c r="I100" t="str">
        <f>+'Bon Liberte'!B92</f>
        <v>Riz Blanc</v>
      </c>
      <c r="J100">
        <f>+'Bon Liberte'!D92</f>
        <v>0</v>
      </c>
      <c r="K100" t="str">
        <f>+'Bon Liberte'!C92</f>
        <v>MAT</v>
      </c>
      <c r="L100" t="str">
        <f t="shared" si="9"/>
        <v>D1818-MAT</v>
      </c>
    </row>
    <row r="101" spans="1:12" x14ac:dyDescent="0.2">
      <c r="A101" s="226" t="str">
        <f t="shared" si="8"/>
        <v>V;C;CL000;LIBERTE;30/03/2026;D1818-PRIM;0</v>
      </c>
      <c r="B101" t="s">
        <v>18</v>
      </c>
      <c r="C101" t="s">
        <v>19</v>
      </c>
      <c r="D101">
        <v>30</v>
      </c>
      <c r="E101" t="str">
        <f t="shared" si="7"/>
        <v>LIB30</v>
      </c>
      <c r="F101" t="str">
        <f>+'Bon Liberte'!$A$1</f>
        <v>CL000</v>
      </c>
      <c r="G101" s="76">
        <f>+'Bon Liberte'!$A$9</f>
        <v>46111</v>
      </c>
      <c r="H101" t="str">
        <f>+'Bon Liberte'!A93</f>
        <v>D1818</v>
      </c>
      <c r="I101" t="str">
        <f>+'Bon Liberte'!B93</f>
        <v>Riz Blanc</v>
      </c>
      <c r="J101">
        <f>+'Bon Liberte'!D93</f>
        <v>0</v>
      </c>
      <c r="K101" t="str">
        <f>+'Bon Liberte'!C93</f>
        <v>PRIM</v>
      </c>
      <c r="L101" t="str">
        <f t="shared" si="9"/>
        <v>D1818-PRIM</v>
      </c>
    </row>
    <row r="102" spans="1:12" x14ac:dyDescent="0.2">
      <c r="A102" s="226" t="str">
        <f t="shared" si="8"/>
        <v>V;C;CL000;LIBERTE;30/03/2026;D1818-ADU;0</v>
      </c>
      <c r="B102" t="s">
        <v>18</v>
      </c>
      <c r="C102" t="s">
        <v>19</v>
      </c>
      <c r="D102">
        <v>31</v>
      </c>
      <c r="E102" t="str">
        <f t="shared" si="7"/>
        <v>LIB31</v>
      </c>
      <c r="F102" t="str">
        <f>+'Bon Liberte'!$A$1</f>
        <v>CL000</v>
      </c>
      <c r="G102" s="76">
        <f>+'Bon Liberte'!$A$9</f>
        <v>46111</v>
      </c>
      <c r="H102" t="str">
        <f>+'Bon Liberte'!A94</f>
        <v>D1818</v>
      </c>
      <c r="I102" t="str">
        <f>+'Bon Liberte'!B94</f>
        <v>Riz Blanc</v>
      </c>
      <c r="J102">
        <f>+'Bon Liberte'!D94</f>
        <v>0</v>
      </c>
      <c r="K102" t="str">
        <f>+'Bon Liberte'!I$1</f>
        <v>ADU</v>
      </c>
      <c r="L102" t="str">
        <f t="shared" si="9"/>
        <v>D1818-ADU</v>
      </c>
    </row>
    <row r="103" spans="1:12" x14ac:dyDescent="0.2">
      <c r="A103" s="226" t="str">
        <f t="shared" si="8"/>
        <v>V;C;CL000;LIBERTE;30/03/2026;D1725-MAT;0</v>
      </c>
      <c r="B103" t="s">
        <v>18</v>
      </c>
      <c r="C103" t="s">
        <v>19</v>
      </c>
      <c r="D103">
        <v>32</v>
      </c>
      <c r="E103" t="str">
        <f t="shared" si="7"/>
        <v>LIB32</v>
      </c>
      <c r="F103" t="str">
        <f>+'Bon Liberte'!$A$1</f>
        <v>CL000</v>
      </c>
      <c r="G103" s="76">
        <f>+'Bon Liberte'!$A$9</f>
        <v>46111</v>
      </c>
      <c r="H103" t="str">
        <f>+'Bon Liberte'!A95</f>
        <v>D1725</v>
      </c>
      <c r="I103" t="str">
        <f>+'Bon Liberte'!B95</f>
        <v>Haricots Verts CE2 Persillés</v>
      </c>
      <c r="J103">
        <f>+'Bon Liberte'!D95</f>
        <v>0</v>
      </c>
      <c r="K103" t="str">
        <f>+'Bon Liberte'!C95</f>
        <v>MAT</v>
      </c>
      <c r="L103" t="str">
        <f t="shared" si="9"/>
        <v>D1725-MAT</v>
      </c>
    </row>
    <row r="104" spans="1:12" x14ac:dyDescent="0.2">
      <c r="A104" s="226" t="str">
        <f t="shared" si="8"/>
        <v>V;C;CL000;LIBERTE;30/03/2026;D1725-PRIM;0</v>
      </c>
      <c r="B104" t="s">
        <v>18</v>
      </c>
      <c r="C104" t="s">
        <v>19</v>
      </c>
      <c r="D104">
        <v>33</v>
      </c>
      <c r="E104" t="str">
        <f t="shared" si="7"/>
        <v>LIB33</v>
      </c>
      <c r="F104" t="str">
        <f>+'Bon Liberte'!$A$1</f>
        <v>CL000</v>
      </c>
      <c r="G104" s="76">
        <f>+'Bon Liberte'!$A$9</f>
        <v>46111</v>
      </c>
      <c r="H104" t="str">
        <f>+'Bon Liberte'!A96</f>
        <v>D1725</v>
      </c>
      <c r="I104" t="str">
        <f>+'Bon Liberte'!B96</f>
        <v>Haricots Verts CE2 Persillés</v>
      </c>
      <c r="J104">
        <f>+'Bon Liberte'!D96</f>
        <v>0</v>
      </c>
      <c r="K104" t="str">
        <f>+'Bon Liberte'!C96</f>
        <v>PRIM</v>
      </c>
      <c r="L104" t="str">
        <f t="shared" si="9"/>
        <v>D1725-PRIM</v>
      </c>
    </row>
    <row r="105" spans="1:12" x14ac:dyDescent="0.2">
      <c r="A105" s="226" t="str">
        <f t="shared" si="8"/>
        <v>V;C;CL000;LIBERTE;30/03/2026;D1725-ADU;0</v>
      </c>
      <c r="B105" t="s">
        <v>18</v>
      </c>
      <c r="C105" t="s">
        <v>19</v>
      </c>
      <c r="D105">
        <v>34</v>
      </c>
      <c r="E105" t="str">
        <f t="shared" si="7"/>
        <v>LIB34</v>
      </c>
      <c r="F105" t="str">
        <f>+'Bon Liberte'!$A$1</f>
        <v>CL000</v>
      </c>
      <c r="G105" s="76">
        <f>+'Bon Liberte'!$A$9</f>
        <v>46111</v>
      </c>
      <c r="H105" t="str">
        <f>+'Bon Liberte'!A97</f>
        <v>D1725</v>
      </c>
      <c r="I105" t="str">
        <f>+'Bon Liberte'!B97</f>
        <v>Haricots Verts CE2 Persillés</v>
      </c>
      <c r="J105">
        <f>+'Bon Liberte'!D97</f>
        <v>0</v>
      </c>
      <c r="K105" t="str">
        <f>+'Bon Liberte'!I$1</f>
        <v>ADU</v>
      </c>
      <c r="L105" t="str">
        <f t="shared" si="9"/>
        <v>D1725-ADU</v>
      </c>
    </row>
    <row r="106" spans="1:12" x14ac:dyDescent="0.2">
      <c r="A106" s="226" t="str">
        <f t="shared" si="8"/>
        <v>V;C;CL000;LIBERTE;30/03/2026;D1818-MAT;38</v>
      </c>
      <c r="B106" t="s">
        <v>18</v>
      </c>
      <c r="C106" t="s">
        <v>19</v>
      </c>
      <c r="D106">
        <v>35</v>
      </c>
      <c r="E106" t="str">
        <f t="shared" si="7"/>
        <v>LIB35</v>
      </c>
      <c r="F106" t="str">
        <f>+'Bon Liberte'!$A$1</f>
        <v>CL000</v>
      </c>
      <c r="G106" s="76">
        <f>+'Bon Liberte'!$A$9</f>
        <v>46111</v>
      </c>
      <c r="H106" t="str">
        <f>+'Bon Liberte'!A98</f>
        <v>D1818</v>
      </c>
      <c r="I106" t="str">
        <f>+'Bon Liberte'!B98</f>
        <v>Riz Blanc</v>
      </c>
      <c r="J106">
        <f>+'Bon Liberte'!D98</f>
        <v>38</v>
      </c>
      <c r="K106" t="str">
        <f>+'Bon Liberte'!C98</f>
        <v>MAT</v>
      </c>
      <c r="L106" t="str">
        <f t="shared" si="9"/>
        <v>D1818-MAT</v>
      </c>
    </row>
    <row r="107" spans="1:12" x14ac:dyDescent="0.2">
      <c r="A107" s="226" t="str">
        <f t="shared" si="8"/>
        <v>V;C;CL000;LIBERTE;30/03/2026;D1818-PRIM;53</v>
      </c>
      <c r="B107" t="s">
        <v>18</v>
      </c>
      <c r="C107" t="s">
        <v>19</v>
      </c>
      <c r="D107">
        <v>36</v>
      </c>
      <c r="E107" t="str">
        <f t="shared" si="7"/>
        <v>LIB36</v>
      </c>
      <c r="F107" t="str">
        <f>+'Bon Liberte'!$A$1</f>
        <v>CL000</v>
      </c>
      <c r="G107" s="76">
        <f>+'Bon Liberte'!$A$9</f>
        <v>46111</v>
      </c>
      <c r="H107" t="str">
        <f>+'Bon Liberte'!A99</f>
        <v>D1818</v>
      </c>
      <c r="I107" t="str">
        <f>+'Bon Liberte'!B99</f>
        <v>Riz Blanc</v>
      </c>
      <c r="J107">
        <f>+'Bon Liberte'!D99</f>
        <v>53</v>
      </c>
      <c r="K107" t="str">
        <f>+'Bon Liberte'!C99</f>
        <v>PRIM</v>
      </c>
      <c r="L107" t="str">
        <f t="shared" si="9"/>
        <v>D1818-PRIM</v>
      </c>
    </row>
    <row r="108" spans="1:12" x14ac:dyDescent="0.2">
      <c r="A108" s="226" t="str">
        <f t="shared" si="8"/>
        <v>V;C;CL000;LIBERTE;30/03/2026;D1818-ADU;4</v>
      </c>
      <c r="B108" t="s">
        <v>18</v>
      </c>
      <c r="C108" t="s">
        <v>19</v>
      </c>
      <c r="D108">
        <v>37</v>
      </c>
      <c r="E108" t="str">
        <f t="shared" si="7"/>
        <v>LIB37</v>
      </c>
      <c r="F108" t="str">
        <f>+'Bon Liberte'!$A$1</f>
        <v>CL000</v>
      </c>
      <c r="G108" s="76">
        <f>+'Bon Liberte'!$A$9</f>
        <v>46111</v>
      </c>
      <c r="H108" t="str">
        <f>+'Bon Liberte'!A100</f>
        <v>D1818</v>
      </c>
      <c r="I108" t="str">
        <f>+'Bon Liberte'!B100</f>
        <v>Riz Blanc</v>
      </c>
      <c r="J108">
        <f>+'Bon Liberte'!D100</f>
        <v>4</v>
      </c>
      <c r="K108" t="str">
        <f>+'Bon Liberte'!I$1</f>
        <v>ADU</v>
      </c>
      <c r="L108" t="str">
        <f t="shared" si="9"/>
        <v>D1818-ADU</v>
      </c>
    </row>
    <row r="109" spans="1:12" x14ac:dyDescent="0.2">
      <c r="A109" s="226" t="str">
        <f t="shared" si="8"/>
        <v>V;C;CL000;LIBERTE;30/03/2026;D1725-MAT;39</v>
      </c>
      <c r="B109" t="s">
        <v>18</v>
      </c>
      <c r="C109" t="s">
        <v>19</v>
      </c>
      <c r="D109">
        <v>38</v>
      </c>
      <c r="E109" t="str">
        <f t="shared" si="7"/>
        <v>LIB38</v>
      </c>
      <c r="F109" t="str">
        <f>+'Bon Liberte'!$A$1</f>
        <v>CL000</v>
      </c>
      <c r="G109" s="76">
        <f>+'Bon Liberte'!$A$9</f>
        <v>46111</v>
      </c>
      <c r="H109" t="str">
        <f>+'Bon Liberte'!A101</f>
        <v>D1725</v>
      </c>
      <c r="I109" t="str">
        <f>+'Bon Liberte'!B101</f>
        <v>Haricots Verts Persillés</v>
      </c>
      <c r="J109">
        <f>+'Bon Liberte'!D101</f>
        <v>39</v>
      </c>
      <c r="K109" t="str">
        <f>+'Bon Liberte'!C101</f>
        <v>MAT</v>
      </c>
      <c r="L109" t="str">
        <f t="shared" si="9"/>
        <v>D1725-MAT</v>
      </c>
    </row>
    <row r="110" spans="1:12" x14ac:dyDescent="0.2">
      <c r="A110" s="226" t="str">
        <f t="shared" si="8"/>
        <v>V;C;CL000;LIBERTE;30/03/2026;D1725-PRIM;52</v>
      </c>
      <c r="B110" t="s">
        <v>18</v>
      </c>
      <c r="C110" t="s">
        <v>19</v>
      </c>
      <c r="D110">
        <v>39</v>
      </c>
      <c r="E110" t="str">
        <f t="shared" si="7"/>
        <v>LIB39</v>
      </c>
      <c r="F110" t="str">
        <f>+'Bon Liberte'!$A$1</f>
        <v>CL000</v>
      </c>
      <c r="G110" s="76">
        <f>+'Bon Liberte'!$A$9</f>
        <v>46111</v>
      </c>
      <c r="H110" t="str">
        <f>+'Bon Liberte'!A102</f>
        <v>D1725</v>
      </c>
      <c r="I110" t="str">
        <f>+'Bon Liberte'!B102</f>
        <v>Haricots Verts Persillés</v>
      </c>
      <c r="J110">
        <f>+'Bon Liberte'!D102</f>
        <v>52</v>
      </c>
      <c r="K110" t="str">
        <f>+'Bon Liberte'!C102</f>
        <v>PRIM</v>
      </c>
      <c r="L110" t="str">
        <f t="shared" si="9"/>
        <v>D1725-PRIM</v>
      </c>
    </row>
    <row r="111" spans="1:12" x14ac:dyDescent="0.2">
      <c r="A111" s="226" t="str">
        <f t="shared" si="8"/>
        <v>V;C;CL000;LIBERTE;30/03/2026;D1725-ADU;4</v>
      </c>
      <c r="B111" t="s">
        <v>18</v>
      </c>
      <c r="C111" t="s">
        <v>19</v>
      </c>
      <c r="D111">
        <v>40</v>
      </c>
      <c r="E111" t="str">
        <f t="shared" si="7"/>
        <v>LIB40</v>
      </c>
      <c r="F111" t="str">
        <f>+'Bon Liberte'!$A$1</f>
        <v>CL000</v>
      </c>
      <c r="G111" s="76">
        <f>+'Bon Liberte'!$A$9</f>
        <v>46111</v>
      </c>
      <c r="H111" t="str">
        <f>+'Bon Liberte'!A103</f>
        <v>D1725</v>
      </c>
      <c r="I111" t="str">
        <f>+'Bon Liberte'!B103</f>
        <v>Haricots Verts Persillés</v>
      </c>
      <c r="J111">
        <f>+'Bon Liberte'!D103</f>
        <v>4</v>
      </c>
      <c r="K111" t="str">
        <f>+'Bon Liberte'!I$1</f>
        <v>ADU</v>
      </c>
      <c r="L111" t="str">
        <f t="shared" si="9"/>
        <v>D1725-ADU</v>
      </c>
    </row>
    <row r="112" spans="1:12" x14ac:dyDescent="0.2">
      <c r="A112" s="226" t="str">
        <f t="shared" si="8"/>
        <v>V;C;CL000;LIBERTE;30/03/2026; ;</v>
      </c>
      <c r="B112" t="s">
        <v>18</v>
      </c>
      <c r="C112" t="s">
        <v>19</v>
      </c>
      <c r="D112">
        <v>41</v>
      </c>
      <c r="E112" t="str">
        <f t="shared" si="7"/>
        <v>LIB41</v>
      </c>
      <c r="F112" t="str">
        <f>+'Bon Liberte'!$A$1</f>
        <v>CL000</v>
      </c>
      <c r="G112" s="76">
        <f>+'Bon Liberte'!$A$9</f>
        <v>46111</v>
      </c>
      <c r="H112" s="70" t="s">
        <v>13</v>
      </c>
      <c r="L112" t="str">
        <f t="shared" si="9"/>
        <v> </v>
      </c>
    </row>
    <row r="113" spans="1:12" x14ac:dyDescent="0.2">
      <c r="A113" s="226" t="str">
        <f t="shared" si="8"/>
        <v>V;C;CL000;LIBERTE;30/03/2026;F1896-MAT;0</v>
      </c>
      <c r="B113" t="s">
        <v>18</v>
      </c>
      <c r="C113" t="s">
        <v>19</v>
      </c>
      <c r="D113">
        <v>42</v>
      </c>
      <c r="E113" t="str">
        <f t="shared" si="7"/>
        <v>LIB42</v>
      </c>
      <c r="F113" t="str">
        <f>+'Bon Liberte'!$A$1</f>
        <v>CL000</v>
      </c>
      <c r="G113" s="76">
        <f>+'Bon Liberte'!$A$9</f>
        <v>46111</v>
      </c>
      <c r="H113" t="str">
        <f>+'Bon Liberte'!A105</f>
        <v>F1896</v>
      </c>
      <c r="I113" t="str">
        <f>+'Bon Liberte'!B105</f>
        <v>Petit Suisse SANS SUCRE</v>
      </c>
      <c r="J113">
        <f>+'Bon Liberte'!D105</f>
        <v>0</v>
      </c>
      <c r="K113" t="str">
        <f>+'Bon Liberte'!C105</f>
        <v>MAT</v>
      </c>
      <c r="L113" t="str">
        <f t="shared" si="9"/>
        <v>F1896-MAT</v>
      </c>
    </row>
    <row r="114" spans="1:12" x14ac:dyDescent="0.2">
      <c r="A114" s="226" t="str">
        <f t="shared" si="8"/>
        <v>V;C;CL000;LIBERTE;30/03/2026;F1896-PRIM;0</v>
      </c>
      <c r="B114" t="s">
        <v>18</v>
      </c>
      <c r="C114" t="s">
        <v>19</v>
      </c>
      <c r="D114">
        <v>43</v>
      </c>
      <c r="E114" t="str">
        <f t="shared" si="7"/>
        <v>LIB43</v>
      </c>
      <c r="F114" t="str">
        <f>+'Bon Liberte'!$A$1</f>
        <v>CL000</v>
      </c>
      <c r="G114" s="76">
        <f>+'Bon Liberte'!$A$9</f>
        <v>46111</v>
      </c>
      <c r="H114" t="str">
        <f>+'Bon Liberte'!A106</f>
        <v>F1896</v>
      </c>
      <c r="I114" t="str">
        <f>+'Bon Liberte'!B106</f>
        <v>Petit Suisse SANS SUCRE</v>
      </c>
      <c r="J114">
        <f>+'Bon Liberte'!D106</f>
        <v>0</v>
      </c>
      <c r="K114" t="str">
        <f>+'Bon Liberte'!C106</f>
        <v>PRIM</v>
      </c>
      <c r="L114" t="str">
        <f t="shared" si="9"/>
        <v>F1896-PRIM</v>
      </c>
    </row>
    <row r="115" spans="1:12" x14ac:dyDescent="0.2">
      <c r="A115" s="226" t="str">
        <f t="shared" si="8"/>
        <v>V;C;CL000;LIBERTE;30/03/2026;F1896-ADU;0</v>
      </c>
      <c r="B115" t="s">
        <v>18</v>
      </c>
      <c r="C115" t="s">
        <v>19</v>
      </c>
      <c r="D115">
        <v>44</v>
      </c>
      <c r="E115" t="str">
        <f t="shared" si="7"/>
        <v>LIB44</v>
      </c>
      <c r="F115" t="str">
        <f>+'Bon Liberte'!$A$1</f>
        <v>CL000</v>
      </c>
      <c r="G115" s="76">
        <f>+'Bon Liberte'!$A$9</f>
        <v>46111</v>
      </c>
      <c r="H115" t="str">
        <f>+'Bon Liberte'!A107</f>
        <v>F1896</v>
      </c>
      <c r="I115" t="str">
        <f>+'Bon Liberte'!B107</f>
        <v>Petit Suisse SANS SUCRE</v>
      </c>
      <c r="J115">
        <f>+'Bon Liberte'!D107</f>
        <v>0</v>
      </c>
      <c r="K115" t="str">
        <f>+'Bon Liberte'!C$1</f>
        <v>ADU</v>
      </c>
      <c r="L115" t="str">
        <f t="shared" si="9"/>
        <v>F1896-ADU</v>
      </c>
    </row>
    <row r="116" spans="1:12" x14ac:dyDescent="0.2">
      <c r="A116" s="226" t="str">
        <f t="shared" si="8"/>
        <v>V;C;CL000;LIBERTE;30/03/2026;F1898-MAT;0</v>
      </c>
      <c r="B116" t="s">
        <v>18</v>
      </c>
      <c r="C116" t="s">
        <v>19</v>
      </c>
      <c r="D116">
        <v>45</v>
      </c>
      <c r="E116" t="str">
        <f t="shared" si="7"/>
        <v>LIB45</v>
      </c>
      <c r="F116" t="str">
        <f>+'Bon Liberte'!$A$1</f>
        <v>CL000</v>
      </c>
      <c r="G116" s="76">
        <f>+'Bon Liberte'!$A$9</f>
        <v>46111</v>
      </c>
      <c r="H116" t="str">
        <f>+'Bon Liberte'!A108</f>
        <v>F1898</v>
      </c>
      <c r="I116" t="str">
        <f>+'Bon Liberte'!B108</f>
        <v>edam</v>
      </c>
      <c r="J116">
        <f>+'Bon Liberte'!D108</f>
        <v>0</v>
      </c>
      <c r="K116" t="str">
        <f>+'Bon Liberte'!C108</f>
        <v>MAT</v>
      </c>
      <c r="L116" t="str">
        <f t="shared" si="9"/>
        <v>F1898-MAT</v>
      </c>
    </row>
    <row r="117" spans="1:12" x14ac:dyDescent="0.2">
      <c r="A117" s="226" t="str">
        <f t="shared" si="8"/>
        <v>V;C;CL000;LIBERTE;30/03/2026;F1898-PRIM;0</v>
      </c>
      <c r="B117" t="s">
        <v>18</v>
      </c>
      <c r="C117" t="s">
        <v>19</v>
      </c>
      <c r="D117">
        <v>46</v>
      </c>
      <c r="E117" t="str">
        <f t="shared" si="7"/>
        <v>LIB46</v>
      </c>
      <c r="F117" t="str">
        <f>+'Bon Liberte'!$A$1</f>
        <v>CL000</v>
      </c>
      <c r="G117" s="76">
        <f>+'Bon Liberte'!$A$9</f>
        <v>46111</v>
      </c>
      <c r="H117" t="str">
        <f>+'Bon Liberte'!A109</f>
        <v>F1898</v>
      </c>
      <c r="I117" t="str">
        <f>+'Bon Liberte'!B109</f>
        <v>edam</v>
      </c>
      <c r="J117">
        <f>+'Bon Liberte'!D109</f>
        <v>0</v>
      </c>
      <c r="K117" t="str">
        <f>+'Bon Liberte'!C109</f>
        <v>PRIM</v>
      </c>
      <c r="L117" t="str">
        <f t="shared" si="9"/>
        <v>F1898-PRIM</v>
      </c>
    </row>
    <row r="118" spans="1:12" x14ac:dyDescent="0.2">
      <c r="A118" s="226" t="str">
        <f t="shared" si="8"/>
        <v>V;C;CL000;LIBERTE;30/03/2026;F1898-ADU;0</v>
      </c>
      <c r="B118" t="s">
        <v>18</v>
      </c>
      <c r="C118" t="s">
        <v>19</v>
      </c>
      <c r="D118">
        <v>47</v>
      </c>
      <c r="E118" t="str">
        <f t="shared" si="7"/>
        <v>LIB47</v>
      </c>
      <c r="F118" t="str">
        <f>+'Bon Liberte'!$A$1</f>
        <v>CL000</v>
      </c>
      <c r="G118" s="76">
        <f>+'Bon Liberte'!$A$9</f>
        <v>46111</v>
      </c>
      <c r="H118" t="str">
        <f>+'Bon Liberte'!A110</f>
        <v>F1898</v>
      </c>
      <c r="I118" t="str">
        <f>+'Bon Liberte'!B110</f>
        <v>edam</v>
      </c>
      <c r="J118">
        <f>+'Bon Liberte'!D110</f>
        <v>0</v>
      </c>
      <c r="K118" t="str">
        <f>+'Bon Liberte'!C$1</f>
        <v>ADU</v>
      </c>
      <c r="L118" t="str">
        <f t="shared" si="9"/>
        <v>F1898-ADU</v>
      </c>
    </row>
    <row r="119" spans="1:12" x14ac:dyDescent="0.2">
      <c r="A119" s="226" t="str">
        <f t="shared" si="8"/>
        <v>V;C;CL000;LIBERTE;30/03/2026; ;</v>
      </c>
      <c r="B119" t="s">
        <v>18</v>
      </c>
      <c r="C119" t="s">
        <v>19</v>
      </c>
      <c r="D119">
        <v>48</v>
      </c>
      <c r="E119" t="str">
        <f t="shared" si="7"/>
        <v>LIB48</v>
      </c>
      <c r="F119" t="str">
        <f>+'Bon Liberte'!$A$1</f>
        <v>CL000</v>
      </c>
      <c r="G119" s="76">
        <f>+'Bon Liberte'!$A$9</f>
        <v>46111</v>
      </c>
      <c r="H119" s="70" t="s">
        <v>13</v>
      </c>
      <c r="L119" t="str">
        <f t="shared" si="9"/>
        <v> </v>
      </c>
    </row>
    <row r="120" spans="1:12" x14ac:dyDescent="0.2">
      <c r="A120" s="226" t="str">
        <f t="shared" si="8"/>
        <v>V;C;CL000;LIBERTE;30/03/2026;G2024-MAT;0</v>
      </c>
      <c r="B120" t="s">
        <v>18</v>
      </c>
      <c r="C120" t="s">
        <v>19</v>
      </c>
      <c r="D120">
        <v>49</v>
      </c>
      <c r="E120" t="str">
        <f t="shared" si="7"/>
        <v>LIB49</v>
      </c>
      <c r="F120" t="str">
        <f>+'Bon Liberte'!$A$1</f>
        <v>CL000</v>
      </c>
      <c r="G120" s="76">
        <f>+'Bon Liberte'!$A$9</f>
        <v>46111</v>
      </c>
      <c r="H120" t="str">
        <f>+'Bon Liberte'!A112</f>
        <v>G2024</v>
      </c>
      <c r="I120" t="str">
        <f>+'Bon Liberte'!B112</f>
        <v>Cookie Local</v>
      </c>
      <c r="J120">
        <f>+'Bon Liberte'!D112</f>
        <v>0</v>
      </c>
      <c r="K120" t="str">
        <f>+'Bon Liberte'!C112</f>
        <v>MAT</v>
      </c>
      <c r="L120" t="str">
        <f t="shared" si="9"/>
        <v>G2024-MAT</v>
      </c>
    </row>
    <row r="121" spans="1:12" x14ac:dyDescent="0.2">
      <c r="A121" s="226" t="str">
        <f t="shared" si="8"/>
        <v>V;C;CL000;LIBERTE;30/03/2026;G2024-PRIM;0</v>
      </c>
      <c r="B121" t="s">
        <v>18</v>
      </c>
      <c r="C121" t="s">
        <v>19</v>
      </c>
      <c r="D121">
        <v>50</v>
      </c>
      <c r="E121" t="str">
        <f t="shared" si="7"/>
        <v>LIB50</v>
      </c>
      <c r="F121" t="str">
        <f>+'Bon Liberte'!$A$1</f>
        <v>CL000</v>
      </c>
      <c r="G121" s="76">
        <f>+'Bon Liberte'!$A$9</f>
        <v>46111</v>
      </c>
      <c r="H121" t="str">
        <f>+'Bon Liberte'!A113</f>
        <v>G2024</v>
      </c>
      <c r="I121" t="str">
        <f>+'Bon Liberte'!B113</f>
        <v>Cookie Local</v>
      </c>
      <c r="J121">
        <f>+'Bon Liberte'!D113</f>
        <v>0</v>
      </c>
      <c r="K121" t="str">
        <f>+'Bon Liberte'!C113</f>
        <v>PRIM</v>
      </c>
      <c r="L121" t="str">
        <f t="shared" si="9"/>
        <v>G2024-PRIM</v>
      </c>
    </row>
    <row r="122" spans="1:12" x14ac:dyDescent="0.2">
      <c r="A122" s="226" t="str">
        <f t="shared" si="8"/>
        <v>V;C;CL000;LIBERTE;30/03/2026;G2024-ADU;0</v>
      </c>
      <c r="B122" t="s">
        <v>18</v>
      </c>
      <c r="C122" t="s">
        <v>19</v>
      </c>
      <c r="D122">
        <v>51</v>
      </c>
      <c r="E122" t="str">
        <f t="shared" si="7"/>
        <v>LIB51</v>
      </c>
      <c r="F122" t="str">
        <f>+'Bon Liberte'!$A$1</f>
        <v>CL000</v>
      </c>
      <c r="G122" s="76">
        <f>+'Bon Liberte'!$A$9</f>
        <v>46111</v>
      </c>
      <c r="H122" t="str">
        <f>+'Bon Liberte'!A114</f>
        <v>G2024</v>
      </c>
      <c r="I122" t="str">
        <f>+'Bon Liberte'!B114</f>
        <v>Cookie Local</v>
      </c>
      <c r="J122">
        <f>+'Bon Liberte'!D114</f>
        <v>0</v>
      </c>
      <c r="K122" t="str">
        <f>+'Bon Liberte'!C$1</f>
        <v>ADU</v>
      </c>
      <c r="L122" t="str">
        <f t="shared" si="9"/>
        <v>G2024-ADU</v>
      </c>
    </row>
    <row r="123" spans="1:12" x14ac:dyDescent="0.2">
      <c r="A123" s="226" t="str">
        <f t="shared" si="8"/>
        <v>V;C;CL000;LIBERTE;30/03/2026;G2184-MAT;0</v>
      </c>
      <c r="B123" t="s">
        <v>18</v>
      </c>
      <c r="C123" t="s">
        <v>19</v>
      </c>
      <c r="D123">
        <v>52</v>
      </c>
      <c r="E123" t="str">
        <f t="shared" si="7"/>
        <v>LIB52</v>
      </c>
      <c r="F123" t="str">
        <f>+'Bon Liberte'!$A$1</f>
        <v>CL000</v>
      </c>
      <c r="G123" s="76">
        <f>+'Bon Liberte'!$A$9</f>
        <v>46111</v>
      </c>
      <c r="H123" t="str">
        <f>+'Bon Liberte'!A115</f>
        <v>G2184</v>
      </c>
      <c r="I123" t="str">
        <f>+'Bon Liberte'!B115</f>
        <v>Yaourt Brassé aux Fruits</v>
      </c>
      <c r="J123">
        <f>+'Bon Liberte'!D115</f>
        <v>0</v>
      </c>
      <c r="K123" t="str">
        <f>+'Bon Liberte'!C115</f>
        <v>MAT</v>
      </c>
      <c r="L123" t="str">
        <f t="shared" si="9"/>
        <v>G2184-MAT</v>
      </c>
    </row>
    <row r="124" spans="1:12" x14ac:dyDescent="0.2">
      <c r="A124" s="226" t="str">
        <f t="shared" si="8"/>
        <v>V;C;CL000;LIBERTE;30/03/2026;G2184-PRIM;0</v>
      </c>
      <c r="B124" t="s">
        <v>18</v>
      </c>
      <c r="C124" t="s">
        <v>19</v>
      </c>
      <c r="D124">
        <v>53</v>
      </c>
      <c r="E124" t="str">
        <f t="shared" si="7"/>
        <v>LIB53</v>
      </c>
      <c r="F124" t="str">
        <f>+'Bon Liberte'!$A$1</f>
        <v>CL000</v>
      </c>
      <c r="G124" s="76">
        <f>+'Bon Liberte'!$A$9</f>
        <v>46111</v>
      </c>
      <c r="H124" t="str">
        <f>+'Bon Liberte'!A116</f>
        <v>G2184</v>
      </c>
      <c r="I124" t="str">
        <f>+'Bon Liberte'!B116</f>
        <v>Yaourt Brassé aux Fruits</v>
      </c>
      <c r="J124">
        <f>+'Bon Liberte'!D116</f>
        <v>0</v>
      </c>
      <c r="K124" t="str">
        <f>+'Bon Liberte'!C116</f>
        <v>PRIM</v>
      </c>
      <c r="L124" t="str">
        <f t="shared" si="9"/>
        <v>G2184-PRIM</v>
      </c>
    </row>
    <row r="125" spans="1:12" x14ac:dyDescent="0.2">
      <c r="A125" s="226" t="str">
        <f t="shared" si="8"/>
        <v>V;C;CL000;LIBERTE;30/03/2026;G2184-ADU;0</v>
      </c>
      <c r="B125" t="s">
        <v>18</v>
      </c>
      <c r="C125" t="s">
        <v>19</v>
      </c>
      <c r="D125">
        <v>54</v>
      </c>
      <c r="E125" t="str">
        <f t="shared" si="7"/>
        <v>LIB54</v>
      </c>
      <c r="F125" t="str">
        <f>+'Bon Liberte'!$A$1</f>
        <v>CL000</v>
      </c>
      <c r="G125" s="76">
        <f>+'Bon Liberte'!$A$9</f>
        <v>46111</v>
      </c>
      <c r="H125" t="str">
        <f>+'Bon Liberte'!A117</f>
        <v>G2184</v>
      </c>
      <c r="I125" t="str">
        <f>+'Bon Liberte'!B117</f>
        <v>Yaourt Brassé aux Fruits</v>
      </c>
      <c r="J125">
        <f>+'Bon Liberte'!D117</f>
        <v>0</v>
      </c>
      <c r="K125" t="str">
        <f>+'Bon Liberte'!C$1</f>
        <v>ADU</v>
      </c>
      <c r="L125" t="str">
        <f t="shared" si="9"/>
        <v>G2184-ADU</v>
      </c>
    </row>
    <row r="126" spans="1:12" x14ac:dyDescent="0.2">
      <c r="A126" s="226" t="str">
        <f t="shared" si="8"/>
        <v>V;C;CL000;LIBERTE;30/03/2026;G1972-MAT;0</v>
      </c>
      <c r="B126" t="s">
        <v>18</v>
      </c>
      <c r="C126" t="s">
        <v>19</v>
      </c>
      <c r="D126">
        <v>55</v>
      </c>
      <c r="E126" t="str">
        <f t="shared" si="7"/>
        <v>LIB55</v>
      </c>
      <c r="F126" t="str">
        <f>+'Bon Liberte'!$A$1</f>
        <v>CL000</v>
      </c>
      <c r="G126" s="76">
        <f>+'Bon Liberte'!$A$9</f>
        <v>46111</v>
      </c>
      <c r="H126" t="str">
        <f>+'Bon Liberte'!A118</f>
        <v>G1972</v>
      </c>
      <c r="I126" t="str">
        <f>+'Bon Liberte'!B118</f>
        <v>Yaourt aromatisé BIO (IDF)</v>
      </c>
      <c r="J126">
        <f>+'Bon Liberte'!D118</f>
        <v>0</v>
      </c>
      <c r="K126" t="str">
        <f>+'Bon Liberte'!C118</f>
        <v>MAT</v>
      </c>
      <c r="L126" t="str">
        <f t="shared" si="9"/>
        <v>G1972-MAT</v>
      </c>
    </row>
    <row r="127" spans="1:12" x14ac:dyDescent="0.2">
      <c r="A127" s="226" t="str">
        <f t="shared" si="8"/>
        <v>V;C;CL000;LIBERTE;30/03/2026;G1972-PRIM;0</v>
      </c>
      <c r="B127" t="s">
        <v>18</v>
      </c>
      <c r="C127" t="s">
        <v>19</v>
      </c>
      <c r="D127">
        <v>56</v>
      </c>
      <c r="E127" t="str">
        <f t="shared" ref="E127:E192" si="10">+C127&amp;D127</f>
        <v>LIB56</v>
      </c>
      <c r="F127" t="str">
        <f>+'Bon Liberte'!$A$1</f>
        <v>CL000</v>
      </c>
      <c r="G127" s="76">
        <f>+'Bon Liberte'!$A$9</f>
        <v>46111</v>
      </c>
      <c r="H127" t="str">
        <f>+'Bon Liberte'!A119</f>
        <v>G1972</v>
      </c>
      <c r="I127" t="str">
        <f>+'Bon Liberte'!B119</f>
        <v>Yaourt aromatisé BIO (IDF)</v>
      </c>
      <c r="J127">
        <f>+'Bon Liberte'!D119</f>
        <v>0</v>
      </c>
      <c r="K127" t="str">
        <f>+'Bon Liberte'!C119</f>
        <v>PRIM</v>
      </c>
      <c r="L127" t="str">
        <f t="shared" si="9"/>
        <v>G1972-PRIM</v>
      </c>
    </row>
    <row r="128" spans="1:12" x14ac:dyDescent="0.2">
      <c r="A128" s="226" t="str">
        <f t="shared" si="8"/>
        <v>V;C;CL000;LIBERTE;30/03/2026;G1972-ADU;0</v>
      </c>
      <c r="B128" t="s">
        <v>18</v>
      </c>
      <c r="C128" t="s">
        <v>19</v>
      </c>
      <c r="D128">
        <v>57</v>
      </c>
      <c r="E128" t="str">
        <f t="shared" si="10"/>
        <v>LIB57</v>
      </c>
      <c r="F128" t="str">
        <f>+'Bon Liberte'!$A$1</f>
        <v>CL000</v>
      </c>
      <c r="G128" s="76">
        <f>+'Bon Liberte'!$A$9</f>
        <v>46111</v>
      </c>
      <c r="H128" t="str">
        <f>+'Bon Liberte'!A120</f>
        <v>G1972</v>
      </c>
      <c r="I128" t="str">
        <f>+'Bon Liberte'!B120</f>
        <v>Yaourt aromatisé BIO (IDF)</v>
      </c>
      <c r="J128">
        <f>+'Bon Liberte'!D120</f>
        <v>0</v>
      </c>
      <c r="K128" t="str">
        <f>+'Bon Liberte'!C$1</f>
        <v>ADU</v>
      </c>
      <c r="L128" t="str">
        <f t="shared" si="9"/>
        <v>G1972-ADU</v>
      </c>
    </row>
    <row r="129" spans="1:12" x14ac:dyDescent="0.2">
      <c r="A129" s="226" t="str">
        <f t="shared" si="8"/>
        <v>V;C;CL000;LIBERTE;30/03/2026;G2040-ADU;189</v>
      </c>
      <c r="B129" t="s">
        <v>18</v>
      </c>
      <c r="C129" t="s">
        <v>19</v>
      </c>
      <c r="D129">
        <v>58</v>
      </c>
      <c r="E129" t="str">
        <f>+C129&amp;D129</f>
        <v>LIB58</v>
      </c>
      <c r="F129" t="str">
        <f>+'Bon Liberte'!$A$1</f>
        <v>CL000</v>
      </c>
      <c r="G129" s="76">
        <f>+'Bon Liberte'!$A$9</f>
        <v>46111</v>
      </c>
      <c r="H129" t="str">
        <f>+'Bon Liberte'!A121</f>
        <v>G2040</v>
      </c>
      <c r="I129" t="str">
        <f>+'Bon Liberte'!B121</f>
        <v>Fruit du Jour</v>
      </c>
      <c r="J129">
        <f>+'Bon Liberte'!D121</f>
        <v>189</v>
      </c>
      <c r="K129" t="str">
        <f>+'Bon Liberte'!C$1</f>
        <v>ADU</v>
      </c>
      <c r="L129" t="str">
        <f>IF(CODE(H129)=160,H129,H129&amp;"-"&amp;K129)</f>
        <v>G2040-ADU</v>
      </c>
    </row>
    <row r="130" spans="1:12" x14ac:dyDescent="0.2">
      <c r="A130" s="226" t="str">
        <f t="shared" si="8"/>
        <v>V;C;CL000;LIBERTE;31/03/2026;A1000-REPAS;188</v>
      </c>
      <c r="B130" t="s">
        <v>18</v>
      </c>
      <c r="C130" t="s">
        <v>19</v>
      </c>
      <c r="D130">
        <v>58</v>
      </c>
      <c r="E130" t="str">
        <f t="shared" si="10"/>
        <v>LIB58</v>
      </c>
      <c r="F130" t="str">
        <f>+'Bon Liberte'!$A$1</f>
        <v>CL000</v>
      </c>
      <c r="G130" s="76">
        <f>+'Bon Liberte'!$G$9</f>
        <v>46112</v>
      </c>
      <c r="H130" t="str">
        <f>+'Bon Liberte'!G64</f>
        <v>A1000</v>
      </c>
      <c r="I130" t="str">
        <f>+'Bon Liberte'!H64</f>
        <v>Total Repas</v>
      </c>
      <c r="J130">
        <f>+'Bon Liberte'!J64</f>
        <v>188</v>
      </c>
      <c r="K130" t="str">
        <f>+'Bon Liberte'!I64</f>
        <v>REPAS</v>
      </c>
      <c r="L130" t="str">
        <f t="shared" si="9"/>
        <v>A1000-REPAS</v>
      </c>
    </row>
    <row r="131" spans="1:12" x14ac:dyDescent="0.2">
      <c r="A131" s="226" t="str">
        <f t="shared" si="8"/>
        <v>V;C;CL000;LIBERTE;31/03/2026; ;</v>
      </c>
      <c r="B131" t="s">
        <v>18</v>
      </c>
      <c r="C131" t="s">
        <v>19</v>
      </c>
      <c r="D131">
        <v>59</v>
      </c>
      <c r="E131" t="str">
        <f t="shared" si="10"/>
        <v>LIB59</v>
      </c>
      <c r="F131" t="str">
        <f>+'Bon Liberte'!$A$1</f>
        <v>CL000</v>
      </c>
      <c r="G131" s="76">
        <f>+'Bon Liberte'!$G$9</f>
        <v>46112</v>
      </c>
      <c r="H131" s="70" t="s">
        <v>13</v>
      </c>
      <c r="L131" t="str">
        <f t="shared" si="9"/>
        <v> </v>
      </c>
    </row>
    <row r="132" spans="1:12" x14ac:dyDescent="0.2">
      <c r="A132" s="226" t="str">
        <f t="shared" si="8"/>
        <v>V;C;CL000;LIBERTE;31/03/2026;B1109-MAT;78</v>
      </c>
      <c r="B132" t="s">
        <v>18</v>
      </c>
      <c r="C132" t="s">
        <v>19</v>
      </c>
      <c r="D132">
        <v>60</v>
      </c>
      <c r="E132" t="str">
        <f t="shared" si="10"/>
        <v>LIB60</v>
      </c>
      <c r="F132" t="str">
        <f>+'Bon Liberte'!$A$1</f>
        <v>CL000</v>
      </c>
      <c r="G132" s="76">
        <f>+'Bon Liberte'!$G$9</f>
        <v>46112</v>
      </c>
      <c r="H132" t="str">
        <f>+'Bon Liberte'!G66</f>
        <v>B1109</v>
      </c>
      <c r="I132" t="str">
        <f>+'Bon Liberte'!H66</f>
        <v>Radis - Beurre</v>
      </c>
      <c r="J132">
        <f>+'Bon Liberte'!J66</f>
        <v>78</v>
      </c>
      <c r="K132" t="str">
        <f>+'Bon Liberte'!I66</f>
        <v>MAT</v>
      </c>
      <c r="L132" t="str">
        <f t="shared" si="9"/>
        <v>B1109-MAT</v>
      </c>
    </row>
    <row r="133" spans="1:12" x14ac:dyDescent="0.2">
      <c r="A133" s="226" t="str">
        <f t="shared" si="8"/>
        <v>V;C;CL000;LIBERTE;31/03/2026;B1109-PRIM;104</v>
      </c>
      <c r="B133" t="s">
        <v>18</v>
      </c>
      <c r="C133" t="s">
        <v>19</v>
      </c>
      <c r="D133">
        <v>61</v>
      </c>
      <c r="E133" t="str">
        <f t="shared" si="10"/>
        <v>LIB61</v>
      </c>
      <c r="F133" t="str">
        <f>+'Bon Liberte'!$A$1</f>
        <v>CL000</v>
      </c>
      <c r="G133" s="76">
        <f>+'Bon Liberte'!$G$9</f>
        <v>46112</v>
      </c>
      <c r="H133" t="str">
        <f>+'Bon Liberte'!G67</f>
        <v>B1109</v>
      </c>
      <c r="I133" t="str">
        <f>+'Bon Liberte'!H67</f>
        <v>Radis - Beurre</v>
      </c>
      <c r="J133">
        <f>+'Bon Liberte'!J67</f>
        <v>104</v>
      </c>
      <c r="K133" t="str">
        <f>+'Bon Liberte'!I67</f>
        <v>PRIM</v>
      </c>
      <c r="L133" t="str">
        <f t="shared" si="9"/>
        <v>B1109-PRIM</v>
      </c>
    </row>
    <row r="134" spans="1:12" x14ac:dyDescent="0.2">
      <c r="A134" s="226" t="str">
        <f t="shared" si="8"/>
        <v>V;C;CL000;LIBERTE;31/03/2026;B1109-ADU;6</v>
      </c>
      <c r="B134" t="s">
        <v>18</v>
      </c>
      <c r="C134" t="s">
        <v>19</v>
      </c>
      <c r="D134">
        <v>62</v>
      </c>
      <c r="E134" t="str">
        <f t="shared" si="10"/>
        <v>LIB62</v>
      </c>
      <c r="F134" t="str">
        <f>+'Bon Liberte'!$A$1</f>
        <v>CL000</v>
      </c>
      <c r="G134" s="76">
        <f>+'Bon Liberte'!$G$9</f>
        <v>46112</v>
      </c>
      <c r="H134" t="str">
        <f>+'Bon Liberte'!G68</f>
        <v>B1109</v>
      </c>
      <c r="I134" t="str">
        <f>+'Bon Liberte'!H68</f>
        <v>Radis - Beurre</v>
      </c>
      <c r="J134">
        <f>+'Bon Liberte'!J68</f>
        <v>6</v>
      </c>
      <c r="K134" t="str">
        <f>+'Bon Liberte'!C$1</f>
        <v>ADU</v>
      </c>
      <c r="L134" t="str">
        <f t="shared" si="9"/>
        <v>B1109-ADU</v>
      </c>
    </row>
    <row r="135" spans="1:12" x14ac:dyDescent="0.2">
      <c r="A135" s="226" t="str">
        <f t="shared" si="8"/>
        <v>V;C;CL000;LIBERTE;31/03/2026;B1012-MAT;0</v>
      </c>
      <c r="B135" t="s">
        <v>18</v>
      </c>
      <c r="C135" t="s">
        <v>19</v>
      </c>
      <c r="D135">
        <v>63</v>
      </c>
      <c r="E135" t="str">
        <f t="shared" si="10"/>
        <v>LIB63</v>
      </c>
      <c r="F135" t="str">
        <f>+'Bon Liberte'!$A$1</f>
        <v>CL000</v>
      </c>
      <c r="G135" s="76">
        <f>+'Bon Liberte'!$G$9</f>
        <v>46112</v>
      </c>
      <c r="H135" t="str">
        <f>+'Bon Liberte'!G69</f>
        <v>B1012</v>
      </c>
      <c r="I135" t="str">
        <f>+'Bon Liberte'!H69</f>
        <v>Duo de chou vinaigrette</v>
      </c>
      <c r="J135">
        <f>+'Bon Liberte'!J69</f>
        <v>0</v>
      </c>
      <c r="K135" t="str">
        <f>+'Bon Liberte'!I69</f>
        <v>MAT</v>
      </c>
      <c r="L135" t="str">
        <f t="shared" si="9"/>
        <v>B1012-MAT</v>
      </c>
    </row>
    <row r="136" spans="1:12" x14ac:dyDescent="0.2">
      <c r="A136" s="226" t="str">
        <f t="shared" si="8"/>
        <v>V;C;CL000;LIBERTE;31/03/2026;B1012-PRIM;0</v>
      </c>
      <c r="B136" t="s">
        <v>18</v>
      </c>
      <c r="C136" t="s">
        <v>19</v>
      </c>
      <c r="D136">
        <v>64</v>
      </c>
      <c r="E136" t="str">
        <f t="shared" si="10"/>
        <v>LIB64</v>
      </c>
      <c r="F136" t="str">
        <f>+'Bon Liberte'!$A$1</f>
        <v>CL000</v>
      </c>
      <c r="G136" s="76">
        <f>+'Bon Liberte'!$G$9</f>
        <v>46112</v>
      </c>
      <c r="H136" t="str">
        <f>+'Bon Liberte'!G70</f>
        <v>B1012</v>
      </c>
      <c r="I136" t="str">
        <f>+'Bon Liberte'!H70</f>
        <v>Duo de chou vinaigrette</v>
      </c>
      <c r="J136">
        <f>+'Bon Liberte'!J70</f>
        <v>0</v>
      </c>
      <c r="K136" t="str">
        <f>+'Bon Liberte'!I70</f>
        <v>PRIM</v>
      </c>
      <c r="L136" t="str">
        <f t="shared" si="9"/>
        <v>B1012-PRIM</v>
      </c>
    </row>
    <row r="137" spans="1:12" x14ac:dyDescent="0.2">
      <c r="A137" s="226" t="str">
        <f t="shared" ref="A137:A201" si="11">"V;C;"&amp;F137&amp;";"&amp;B137&amp;";"&amp;TEXT(G137,"jj/mm/aaaa")&amp;";"&amp;L137&amp;";"&amp;J137</f>
        <v>V;C;CL000;LIBERTE;31/03/2026;B1012-ADU;0</v>
      </c>
      <c r="B137" t="s">
        <v>18</v>
      </c>
      <c r="C137" t="s">
        <v>19</v>
      </c>
      <c r="D137">
        <v>65</v>
      </c>
      <c r="E137" t="str">
        <f t="shared" si="10"/>
        <v>LIB65</v>
      </c>
      <c r="F137" t="str">
        <f>+'Bon Liberte'!$A$1</f>
        <v>CL000</v>
      </c>
      <c r="G137" s="76">
        <f>+'Bon Liberte'!$G$9</f>
        <v>46112</v>
      </c>
      <c r="H137" t="str">
        <f>+'Bon Liberte'!G71</f>
        <v>B1012</v>
      </c>
      <c r="I137" t="str">
        <f>+'Bon Liberte'!H71</f>
        <v>Duo de chou vinaigrette</v>
      </c>
      <c r="J137">
        <f>+'Bon Liberte'!J71</f>
        <v>0</v>
      </c>
      <c r="K137" t="str">
        <f>+'Bon Liberte'!C$1</f>
        <v>ADU</v>
      </c>
      <c r="L137" t="str">
        <f t="shared" si="9"/>
        <v>B1012-ADU</v>
      </c>
    </row>
    <row r="138" spans="1:12" x14ac:dyDescent="0.2">
      <c r="A138" s="226" t="str">
        <f t="shared" si="11"/>
        <v>V;C;CL000;LIBERTE;31/03/2026;B1013-MAT;0</v>
      </c>
      <c r="B138" t="s">
        <v>18</v>
      </c>
      <c r="C138" t="s">
        <v>19</v>
      </c>
      <c r="D138">
        <v>66</v>
      </c>
      <c r="E138" t="str">
        <f t="shared" si="10"/>
        <v>LIB66</v>
      </c>
      <c r="F138" t="str">
        <f>+'Bon Liberte'!$A$1</f>
        <v>CL000</v>
      </c>
      <c r="G138" s="76">
        <f>+'Bon Liberte'!$G$9</f>
        <v>46112</v>
      </c>
      <c r="H138" t="str">
        <f>+'Bon Liberte'!G72</f>
        <v>B1013</v>
      </c>
      <c r="I138" t="str">
        <f>+'Bon Liberte'!H72</f>
        <v>Carottes Râpées</v>
      </c>
      <c r="J138">
        <f>+'Bon Liberte'!J72</f>
        <v>0</v>
      </c>
      <c r="K138" t="str">
        <f>+'Bon Liberte'!I72</f>
        <v>MAT</v>
      </c>
      <c r="L138" t="str">
        <f t="shared" ref="L138:L202" si="12">IF(CODE(H138)=160,H138,H138&amp;"-"&amp;K138)</f>
        <v>B1013-MAT</v>
      </c>
    </row>
    <row r="139" spans="1:12" x14ac:dyDescent="0.2">
      <c r="A139" s="226" t="str">
        <f t="shared" si="11"/>
        <v>V;C;CL000;LIBERTE;31/03/2026;B1013-PRIM;0</v>
      </c>
      <c r="B139" t="s">
        <v>18</v>
      </c>
      <c r="C139" t="s">
        <v>19</v>
      </c>
      <c r="D139">
        <v>67</v>
      </c>
      <c r="E139" t="str">
        <f t="shared" si="10"/>
        <v>LIB67</v>
      </c>
      <c r="F139" t="str">
        <f>+'Bon Liberte'!$A$1</f>
        <v>CL000</v>
      </c>
      <c r="G139" s="76">
        <f>+'Bon Liberte'!$G$9</f>
        <v>46112</v>
      </c>
      <c r="H139" t="str">
        <f>+'Bon Liberte'!G73</f>
        <v>B1013</v>
      </c>
      <c r="I139" t="str">
        <f>+'Bon Liberte'!H73</f>
        <v>Carottes Râpées</v>
      </c>
      <c r="J139">
        <f>+'Bon Liberte'!J73</f>
        <v>0</v>
      </c>
      <c r="K139" t="str">
        <f>+'Bon Liberte'!I73</f>
        <v>PRIM</v>
      </c>
      <c r="L139" t="str">
        <f t="shared" si="12"/>
        <v>B1013-PRIM</v>
      </c>
    </row>
    <row r="140" spans="1:12" x14ac:dyDescent="0.2">
      <c r="A140" s="226" t="str">
        <f t="shared" si="11"/>
        <v>V;C;CL000;LIBERTE;31/03/2026;B1013-ADU;0</v>
      </c>
      <c r="B140" t="s">
        <v>18</v>
      </c>
      <c r="C140" t="s">
        <v>19</v>
      </c>
      <c r="D140">
        <v>68</v>
      </c>
      <c r="E140" t="str">
        <f t="shared" si="10"/>
        <v>LIB68</v>
      </c>
      <c r="F140" t="str">
        <f>+'Bon Liberte'!$A$1</f>
        <v>CL000</v>
      </c>
      <c r="G140" s="76">
        <f>+'Bon Liberte'!$G$9</f>
        <v>46112</v>
      </c>
      <c r="H140" t="str">
        <f>+'Bon Liberte'!G74</f>
        <v>B1013</v>
      </c>
      <c r="I140" t="str">
        <f>+'Bon Liberte'!H74</f>
        <v>Carottes Râpées</v>
      </c>
      <c r="J140">
        <f>+'Bon Liberte'!J74</f>
        <v>0</v>
      </c>
      <c r="K140" t="str">
        <f>+'Bon Liberte'!C$1</f>
        <v>ADU</v>
      </c>
      <c r="L140" t="str">
        <f t="shared" si="12"/>
        <v>B1013-ADU</v>
      </c>
    </row>
    <row r="141" spans="1:12" x14ac:dyDescent="0.2">
      <c r="A141" s="226" t="str">
        <f t="shared" si="11"/>
        <v>V;C;CL000;LIBERTE;31/03/2026; ;</v>
      </c>
      <c r="B141" t="s">
        <v>18</v>
      </c>
      <c r="C141" t="s">
        <v>19</v>
      </c>
      <c r="D141">
        <v>69</v>
      </c>
      <c r="E141" t="str">
        <f t="shared" si="10"/>
        <v>LIB69</v>
      </c>
      <c r="F141" t="str">
        <f>+'Bon Liberte'!$A$1</f>
        <v>CL000</v>
      </c>
      <c r="G141" s="76">
        <f>+'Bon Liberte'!$G$9</f>
        <v>46112</v>
      </c>
      <c r="H141" s="70" t="s">
        <v>13</v>
      </c>
      <c r="L141" t="str">
        <f t="shared" si="12"/>
        <v> </v>
      </c>
    </row>
    <row r="142" spans="1:12" x14ac:dyDescent="0.2">
      <c r="A142" s="226" t="str">
        <f t="shared" si="11"/>
        <v>V;C;CL000;LIBERTE;31/03/2026;C1413-MAT;0</v>
      </c>
      <c r="B142" t="s">
        <v>18</v>
      </c>
      <c r="C142" t="s">
        <v>19</v>
      </c>
      <c r="D142">
        <v>70</v>
      </c>
      <c r="E142" t="str">
        <f t="shared" si="10"/>
        <v>LIB70</v>
      </c>
      <c r="F142" t="str">
        <f>+'Bon Liberte'!$A$1</f>
        <v>CL000</v>
      </c>
      <c r="G142" s="76">
        <f>+'Bon Liberte'!$G$9</f>
        <v>46112</v>
      </c>
      <c r="H142" t="str">
        <f>+'Bon Liberte'!G76</f>
        <v>C1413</v>
      </c>
      <c r="I142" t="str">
        <f>+'Bon Liberte'!H76</f>
        <v>Duo de Quinoa Thaï aux Légumes (plat complet)</v>
      </c>
      <c r="J142">
        <f>+'Bon Liberte'!J76</f>
        <v>0</v>
      </c>
      <c r="K142" t="str">
        <f>+'Bon Liberte'!I76</f>
        <v>MAT</v>
      </c>
      <c r="L142" t="str">
        <f t="shared" si="12"/>
        <v>C1413-MAT</v>
      </c>
    </row>
    <row r="143" spans="1:12" x14ac:dyDescent="0.2">
      <c r="A143" s="226" t="str">
        <f t="shared" si="11"/>
        <v>V;C;CL000;LIBERTE;31/03/2026;C1413-PRIM;0</v>
      </c>
      <c r="B143" t="s">
        <v>18</v>
      </c>
      <c r="C143" t="s">
        <v>19</v>
      </c>
      <c r="D143">
        <v>71</v>
      </c>
      <c r="E143" t="str">
        <f t="shared" si="10"/>
        <v>LIB71</v>
      </c>
      <c r="F143" t="str">
        <f>+'Bon Liberte'!$A$1</f>
        <v>CL000</v>
      </c>
      <c r="G143" s="76">
        <f>+'Bon Liberte'!$G$9</f>
        <v>46112</v>
      </c>
      <c r="H143" t="str">
        <f>+'Bon Liberte'!G77</f>
        <v>C1413</v>
      </c>
      <c r="I143" t="str">
        <f>+'Bon Liberte'!H77</f>
        <v>Duo de Quinoa Thaï aux Légumes (plat complet)</v>
      </c>
      <c r="J143">
        <f>+'Bon Liberte'!J77</f>
        <v>0</v>
      </c>
      <c r="K143" t="str">
        <f>+'Bon Liberte'!I77</f>
        <v>PRIM</v>
      </c>
      <c r="L143" t="str">
        <f t="shared" si="12"/>
        <v>C1413-PRIM</v>
      </c>
    </row>
    <row r="144" spans="1:12" x14ac:dyDescent="0.2">
      <c r="A144" s="226" t="str">
        <f t="shared" si="11"/>
        <v>V;C;CL000;LIBERTE;31/03/2026;C1413-ADU;0</v>
      </c>
      <c r="B144" t="s">
        <v>18</v>
      </c>
      <c r="C144" t="s">
        <v>19</v>
      </c>
      <c r="D144">
        <v>72</v>
      </c>
      <c r="E144" t="str">
        <f t="shared" si="10"/>
        <v>LIB72</v>
      </c>
      <c r="F144" t="str">
        <f>+'Bon Liberte'!$A$1</f>
        <v>CL000</v>
      </c>
      <c r="G144" s="76">
        <f>+'Bon Liberte'!$G$9</f>
        <v>46112</v>
      </c>
      <c r="H144" t="str">
        <f>+'Bon Liberte'!G78</f>
        <v>C1413</v>
      </c>
      <c r="I144" t="str">
        <f>+'Bon Liberte'!H78</f>
        <v>Duo de Quinoa Thaï aux Légumes (plat complet)</v>
      </c>
      <c r="J144">
        <f>+'Bon Liberte'!J78</f>
        <v>0</v>
      </c>
      <c r="K144" t="str">
        <f>+'Bon Liberte'!I$1</f>
        <v>ADU</v>
      </c>
      <c r="L144" t="str">
        <f t="shared" si="12"/>
        <v>C1413-ADU</v>
      </c>
    </row>
    <row r="145" spans="1:12" x14ac:dyDescent="0.2">
      <c r="A145" s="226" t="str">
        <f t="shared" si="11"/>
        <v>V;C;CL000;LIBERTE;31/03/2026;C1819-MAT;0</v>
      </c>
      <c r="B145" t="s">
        <v>18</v>
      </c>
      <c r="C145" t="s">
        <v>19</v>
      </c>
      <c r="D145">
        <v>73</v>
      </c>
      <c r="E145" t="str">
        <f t="shared" si="10"/>
        <v>LIB73</v>
      </c>
      <c r="F145" t="str">
        <f>+'Bon Liberte'!$A$1</f>
        <v>CL000</v>
      </c>
      <c r="G145" s="76">
        <f>+'Bon Liberte'!$G$9</f>
        <v>46112</v>
      </c>
      <c r="H145" t="str">
        <f>+'Bon Liberte'!G79</f>
        <v>C1819</v>
      </c>
      <c r="I145" t="str">
        <f>+'Bon Liberte'!H79</f>
        <v>Sauté de Veau (VF) aux Olives</v>
      </c>
      <c r="J145">
        <f>+'Bon Liberte'!J79</f>
        <v>0</v>
      </c>
      <c r="K145" t="str">
        <f>+'Bon Liberte'!I79</f>
        <v>MAT</v>
      </c>
      <c r="L145" t="str">
        <f t="shared" si="12"/>
        <v>C1819-MAT</v>
      </c>
    </row>
    <row r="146" spans="1:12" x14ac:dyDescent="0.2">
      <c r="A146" s="226" t="str">
        <f t="shared" si="11"/>
        <v>V;C;CL000;LIBERTE;31/03/2026;C1819-PRIM;0</v>
      </c>
      <c r="B146" t="s">
        <v>18</v>
      </c>
      <c r="C146" t="s">
        <v>19</v>
      </c>
      <c r="D146">
        <v>74</v>
      </c>
      <c r="E146" t="str">
        <f t="shared" si="10"/>
        <v>LIB74</v>
      </c>
      <c r="F146" t="str">
        <f>+'Bon Liberte'!$A$1</f>
        <v>CL000</v>
      </c>
      <c r="G146" s="76">
        <f>+'Bon Liberte'!$G$9</f>
        <v>46112</v>
      </c>
      <c r="H146" t="str">
        <f>+'Bon Liberte'!G80</f>
        <v>C1819</v>
      </c>
      <c r="I146" t="str">
        <f>+'Bon Liberte'!H80</f>
        <v>Sauté de Veau (VF) aux Olives</v>
      </c>
      <c r="J146">
        <f>+'Bon Liberte'!J80</f>
        <v>0</v>
      </c>
      <c r="K146" t="str">
        <f>+'Bon Liberte'!I80</f>
        <v>PRIM</v>
      </c>
      <c r="L146" t="str">
        <f t="shared" si="12"/>
        <v>C1819-PRIM</v>
      </c>
    </row>
    <row r="147" spans="1:12" x14ac:dyDescent="0.2">
      <c r="A147" s="226" t="str">
        <f t="shared" si="11"/>
        <v>V;C;CL000;LIBERTE;31/03/2026;C1819-ADU;0</v>
      </c>
      <c r="B147" t="s">
        <v>18</v>
      </c>
      <c r="C147" t="s">
        <v>19</v>
      </c>
      <c r="D147">
        <v>75</v>
      </c>
      <c r="E147" t="str">
        <f t="shared" si="10"/>
        <v>LIB75</v>
      </c>
      <c r="F147" t="str">
        <f>+'Bon Liberte'!$A$1</f>
        <v>CL000</v>
      </c>
      <c r="G147" s="76">
        <f>+'Bon Liberte'!$G$9</f>
        <v>46112</v>
      </c>
      <c r="H147" t="str">
        <f>+'Bon Liberte'!G81</f>
        <v>C1819</v>
      </c>
      <c r="I147" t="str">
        <f>+'Bon Liberte'!H81</f>
        <v>Sauté de Veau (VF) aux Olives</v>
      </c>
      <c r="J147">
        <f>+'Bon Liberte'!J81</f>
        <v>0</v>
      </c>
      <c r="K147" t="str">
        <f>+'Bon Liberte'!I$1</f>
        <v>ADU</v>
      </c>
      <c r="L147" t="str">
        <f t="shared" si="12"/>
        <v>C1819-ADU</v>
      </c>
    </row>
    <row r="148" spans="1:12" x14ac:dyDescent="0.2">
      <c r="A148" s="226" t="str">
        <f t="shared" si="11"/>
        <v>V;C;CL000;LIBERTE;31/03/2026;C1407-MAT;0</v>
      </c>
      <c r="B148" t="s">
        <v>18</v>
      </c>
      <c r="C148" t="s">
        <v>19</v>
      </c>
      <c r="D148">
        <v>76</v>
      </c>
      <c r="E148" t="str">
        <f t="shared" si="10"/>
        <v>LIB76</v>
      </c>
      <c r="F148" t="str">
        <f>+'Bon Liberte'!$A$1</f>
        <v>CL000</v>
      </c>
      <c r="G148" s="76">
        <f>+'Bon Liberte'!$G$9</f>
        <v>46112</v>
      </c>
      <c r="H148" t="str">
        <f>+'Bon Liberte'!G82</f>
        <v>C1407</v>
      </c>
      <c r="I148" t="str">
        <f>+'Bon Liberte'!H82</f>
        <v>Filet de Colin/Hoki MSC meunière.</v>
      </c>
      <c r="J148">
        <f>+'Bon Liberte'!J82</f>
        <v>0</v>
      </c>
      <c r="K148" t="str">
        <f>+'Bon Liberte'!I82</f>
        <v>MAT</v>
      </c>
      <c r="L148" t="str">
        <f t="shared" si="12"/>
        <v>C1407-MAT</v>
      </c>
    </row>
    <row r="149" spans="1:12" x14ac:dyDescent="0.2">
      <c r="A149" s="226" t="str">
        <f t="shared" si="11"/>
        <v>V;C;CL000;LIBERTE;31/03/2026;C1407-PRIM;0</v>
      </c>
      <c r="B149" t="s">
        <v>18</v>
      </c>
      <c r="C149" t="s">
        <v>19</v>
      </c>
      <c r="D149">
        <v>77</v>
      </c>
      <c r="E149" t="str">
        <f t="shared" si="10"/>
        <v>LIB77</v>
      </c>
      <c r="F149" t="str">
        <f>+'Bon Liberte'!$A$1</f>
        <v>CL000</v>
      </c>
      <c r="G149" s="76">
        <f>+'Bon Liberte'!$G$9</f>
        <v>46112</v>
      </c>
      <c r="H149" t="str">
        <f>+'Bon Liberte'!G83</f>
        <v>C1407</v>
      </c>
      <c r="I149" t="str">
        <f>+'Bon Liberte'!H83</f>
        <v>Filet de Colin/Hoki MSC meunière.</v>
      </c>
      <c r="J149">
        <f>+'Bon Liberte'!J83</f>
        <v>0</v>
      </c>
      <c r="K149" t="str">
        <f>+'Bon Liberte'!I83</f>
        <v>PRIM</v>
      </c>
      <c r="L149" t="str">
        <f t="shared" si="12"/>
        <v>C1407-PRIM</v>
      </c>
    </row>
    <row r="150" spans="1:12" x14ac:dyDescent="0.2">
      <c r="A150" s="226" t="str">
        <f t="shared" si="11"/>
        <v>V;C;CL000;LIBERTE;31/03/2026;C1407-ADU;0</v>
      </c>
      <c r="B150" t="s">
        <v>18</v>
      </c>
      <c r="C150" t="s">
        <v>19</v>
      </c>
      <c r="D150">
        <v>78</v>
      </c>
      <c r="E150" t="str">
        <f t="shared" si="10"/>
        <v>LIB78</v>
      </c>
      <c r="F150" t="str">
        <f>+'Bon Liberte'!$A$1</f>
        <v>CL000</v>
      </c>
      <c r="G150" s="76">
        <f>+'Bon Liberte'!$G$9</f>
        <v>46112</v>
      </c>
      <c r="H150" t="str">
        <f>+'Bon Liberte'!G84</f>
        <v>C1407</v>
      </c>
      <c r="I150" t="str">
        <f>+'Bon Liberte'!H84</f>
        <v>Filet de Colin/Hoki MSC meunière.</v>
      </c>
      <c r="J150">
        <f>+'Bon Liberte'!J84</f>
        <v>0</v>
      </c>
      <c r="K150" t="str">
        <f>+'Bon Liberte'!I$1</f>
        <v>ADU</v>
      </c>
      <c r="L150" t="str">
        <f t="shared" si="12"/>
        <v>C1407-ADU</v>
      </c>
    </row>
    <row r="151" spans="1:12" x14ac:dyDescent="0.2">
      <c r="A151" s="226" t="str">
        <f t="shared" si="11"/>
        <v>V;C;CL000;LIBERTE;31/03/2026;C2446-MAT;0</v>
      </c>
      <c r="B151" t="s">
        <v>18</v>
      </c>
      <c r="C151" t="s">
        <v>19</v>
      </c>
      <c r="D151">
        <v>79</v>
      </c>
      <c r="E151" t="str">
        <f t="shared" si="10"/>
        <v>LIB79</v>
      </c>
      <c r="F151" t="str">
        <f>+'Bon Liberte'!$A$1</f>
        <v>CL000</v>
      </c>
      <c r="G151" s="76">
        <f>+'Bon Liberte'!$G$9</f>
        <v>46112</v>
      </c>
      <c r="H151" t="str">
        <f>+'Bon Liberte'!G85</f>
        <v>C2446</v>
      </c>
      <c r="I151" t="str">
        <f>+'Bon Liberte'!H85</f>
        <v>Steak Haché au Jus (VBF)</v>
      </c>
      <c r="J151">
        <f>+'Bon Liberte'!J85</f>
        <v>0</v>
      </c>
      <c r="K151" t="str">
        <f>+'Bon Liberte'!I85</f>
        <v>MAT</v>
      </c>
      <c r="L151" t="str">
        <f t="shared" si="12"/>
        <v>C2446-MAT</v>
      </c>
    </row>
    <row r="152" spans="1:12" x14ac:dyDescent="0.2">
      <c r="A152" s="226" t="str">
        <f t="shared" si="11"/>
        <v>V;C;CL000;LIBERTE;31/03/2026;C2446-PRIM;0</v>
      </c>
      <c r="B152" t="s">
        <v>18</v>
      </c>
      <c r="C152" t="s">
        <v>19</v>
      </c>
      <c r="D152">
        <v>80</v>
      </c>
      <c r="E152" t="str">
        <f t="shared" si="10"/>
        <v>LIB80</v>
      </c>
      <c r="F152" t="str">
        <f>+'Bon Liberte'!$A$1</f>
        <v>CL000</v>
      </c>
      <c r="G152" s="76">
        <f>+'Bon Liberte'!$G$9</f>
        <v>46112</v>
      </c>
      <c r="H152" t="str">
        <f>+'Bon Liberte'!G86</f>
        <v>C2446</v>
      </c>
      <c r="I152" t="str">
        <f>+'Bon Liberte'!H86</f>
        <v>Steak Haché au Jus (VBF)</v>
      </c>
      <c r="J152">
        <f>+'Bon Liberte'!J86</f>
        <v>0</v>
      </c>
      <c r="K152" t="str">
        <f>+'Bon Liberte'!I86</f>
        <v>PRIM</v>
      </c>
      <c r="L152" t="str">
        <f t="shared" si="12"/>
        <v>C2446-PRIM</v>
      </c>
    </row>
    <row r="153" spans="1:12" x14ac:dyDescent="0.2">
      <c r="A153" s="226" t="str">
        <f t="shared" si="11"/>
        <v>V;C;CL000;LIBERTE;31/03/2026;C2446-ADU;0</v>
      </c>
      <c r="B153" t="s">
        <v>18</v>
      </c>
      <c r="C153" t="s">
        <v>19</v>
      </c>
      <c r="D153">
        <v>81</v>
      </c>
      <c r="E153" t="str">
        <f t="shared" si="10"/>
        <v>LIB81</v>
      </c>
      <c r="F153" t="str">
        <f>+'Bon Liberte'!$A$1</f>
        <v>CL000</v>
      </c>
      <c r="G153" s="76">
        <f>+'Bon Liberte'!$G$9</f>
        <v>46112</v>
      </c>
      <c r="H153" t="str">
        <f>+'Bon Liberte'!G87</f>
        <v>C2446</v>
      </c>
      <c r="I153" t="str">
        <f>+'Bon Liberte'!H87</f>
        <v>Steak Haché au Jus (VBF)</v>
      </c>
      <c r="J153">
        <f>+'Bon Liberte'!J87</f>
        <v>0</v>
      </c>
      <c r="K153" t="str">
        <f>+'Bon Liberte'!I$1</f>
        <v>ADU</v>
      </c>
      <c r="L153" t="str">
        <f t="shared" si="12"/>
        <v>C2446-ADU</v>
      </c>
    </row>
    <row r="154" spans="1:12" x14ac:dyDescent="0.2">
      <c r="A154" s="226" t="str">
        <f t="shared" si="11"/>
        <v>V;C;CL000;LIBERTE;31/03/2026;C1534-MAT;78</v>
      </c>
      <c r="B154" t="s">
        <v>18</v>
      </c>
      <c r="C154" t="s">
        <v>19</v>
      </c>
      <c r="D154">
        <v>82</v>
      </c>
      <c r="E154" t="str">
        <f t="shared" si="10"/>
        <v>LIB82</v>
      </c>
      <c r="F154" t="str">
        <f>+'Bon Liberte'!$A$1</f>
        <v>CL000</v>
      </c>
      <c r="G154" s="76">
        <f>+'Bon Liberte'!$G$9</f>
        <v>46112</v>
      </c>
      <c r="H154" t="str">
        <f>+'Bon Liberte'!G88</f>
        <v>C1534</v>
      </c>
      <c r="I154" t="str">
        <f>+'Bon Liberte'!H88</f>
        <v>Poulet Rôti au jus</v>
      </c>
      <c r="J154">
        <f>+'Bon Liberte'!J88</f>
        <v>78</v>
      </c>
      <c r="K154" t="str">
        <f>+'Bon Liberte'!I88</f>
        <v>MAT</v>
      </c>
      <c r="L154" t="str">
        <f t="shared" si="12"/>
        <v>C1534-MAT</v>
      </c>
    </row>
    <row r="155" spans="1:12" x14ac:dyDescent="0.2">
      <c r="A155" s="226" t="str">
        <f t="shared" si="11"/>
        <v>V;C;CL000;LIBERTE;31/03/2026;C1534-PRIM;103</v>
      </c>
      <c r="B155" t="s">
        <v>18</v>
      </c>
      <c r="C155" t="s">
        <v>19</v>
      </c>
      <c r="D155">
        <v>83</v>
      </c>
      <c r="E155" t="str">
        <f t="shared" si="10"/>
        <v>LIB83</v>
      </c>
      <c r="F155" t="str">
        <f>+'Bon Liberte'!$A$1</f>
        <v>CL000</v>
      </c>
      <c r="G155" s="76">
        <f>+'Bon Liberte'!$G$9</f>
        <v>46112</v>
      </c>
      <c r="H155" t="str">
        <f>+'Bon Liberte'!G89</f>
        <v>C1534</v>
      </c>
      <c r="I155" t="str">
        <f>+'Bon Liberte'!H89</f>
        <v>Poulet Rôti au jus</v>
      </c>
      <c r="J155">
        <f>+'Bon Liberte'!J89</f>
        <v>103</v>
      </c>
      <c r="K155" t="str">
        <f>+'Bon Liberte'!I89</f>
        <v>PRIM</v>
      </c>
      <c r="L155" t="str">
        <f t="shared" si="12"/>
        <v>C1534-PRIM</v>
      </c>
    </row>
    <row r="156" spans="1:12" x14ac:dyDescent="0.2">
      <c r="A156" s="226" t="str">
        <f t="shared" si="11"/>
        <v>V;C;CL000;LIBERTE;31/03/2026;C1534-ADU;6</v>
      </c>
      <c r="B156" t="s">
        <v>18</v>
      </c>
      <c r="C156" t="s">
        <v>19</v>
      </c>
      <c r="D156">
        <v>84</v>
      </c>
      <c r="E156" t="str">
        <f t="shared" si="10"/>
        <v>LIB84</v>
      </c>
      <c r="F156" t="str">
        <f>+'Bon Liberte'!$A$1</f>
        <v>CL000</v>
      </c>
      <c r="G156" s="76">
        <f>+'Bon Liberte'!$G$9</f>
        <v>46112</v>
      </c>
      <c r="H156" t="str">
        <f>+'Bon Liberte'!G90</f>
        <v>C1534</v>
      </c>
      <c r="I156" t="str">
        <f>+'Bon Liberte'!H90</f>
        <v>Poulet Rôti au jus</v>
      </c>
      <c r="J156">
        <f>+'Bon Liberte'!J90</f>
        <v>6</v>
      </c>
      <c r="K156" t="str">
        <f>+'Bon Liberte'!I$1</f>
        <v>ADU</v>
      </c>
      <c r="L156" t="str">
        <f t="shared" si="12"/>
        <v>C1534-ADU</v>
      </c>
    </row>
    <row r="157" spans="1:12" x14ac:dyDescent="0.2">
      <c r="A157" s="226" t="str">
        <f t="shared" si="11"/>
        <v>V;C;CL000;LIBERTE;31/03/2026; ;</v>
      </c>
      <c r="B157" t="s">
        <v>18</v>
      </c>
      <c r="C157" t="s">
        <v>19</v>
      </c>
      <c r="D157">
        <v>85</v>
      </c>
      <c r="E157" t="str">
        <f t="shared" si="10"/>
        <v>LIB85</v>
      </c>
      <c r="F157" t="str">
        <f>+'Bon Liberte'!$A$1</f>
        <v>CL000</v>
      </c>
      <c r="G157" s="76">
        <f>+'Bon Liberte'!$G$9</f>
        <v>46112</v>
      </c>
      <c r="H157" s="70" t="s">
        <v>13</v>
      </c>
      <c r="L157" t="str">
        <f t="shared" si="12"/>
        <v> </v>
      </c>
    </row>
    <row r="158" spans="1:12" x14ac:dyDescent="0.2">
      <c r="A158" s="226" t="str">
        <f t="shared" si="11"/>
        <v>V;C;CL000;LIBERTE;31/03/2026;C1882-MAT;0</v>
      </c>
      <c r="B158" t="s">
        <v>18</v>
      </c>
      <c r="C158" t="s">
        <v>19</v>
      </c>
      <c r="D158">
        <v>86</v>
      </c>
      <c r="E158" t="str">
        <f t="shared" si="10"/>
        <v>LIB86</v>
      </c>
      <c r="F158" t="str">
        <f>+'Bon Liberte'!$A$1</f>
        <v>CL000</v>
      </c>
      <c r="G158" s="76">
        <f>+'Bon Liberte'!$G$9</f>
        <v>46112</v>
      </c>
      <c r="H158" t="str">
        <f>+'Bon Liberte'!G92</f>
        <v>C1882</v>
      </c>
      <c r="I158" t="str">
        <f>+'Bon Liberte'!H92</f>
        <v>(Plat Complet)</v>
      </c>
      <c r="J158">
        <f>+'Bon Liberte'!J92</f>
        <v>0</v>
      </c>
      <c r="K158" t="str">
        <f>+'Bon Liberte'!I92</f>
        <v>MAT</v>
      </c>
      <c r="L158" t="str">
        <f t="shared" si="12"/>
        <v>C1882-MAT</v>
      </c>
    </row>
    <row r="159" spans="1:12" x14ac:dyDescent="0.2">
      <c r="A159" s="226" t="str">
        <f t="shared" si="11"/>
        <v>V;C;CL000;LIBERTE;31/03/2026;C1882-PRIM;0</v>
      </c>
      <c r="B159" t="s">
        <v>18</v>
      </c>
      <c r="C159" t="s">
        <v>19</v>
      </c>
      <c r="D159">
        <v>87</v>
      </c>
      <c r="E159" t="str">
        <f t="shared" si="10"/>
        <v>LIB87</v>
      </c>
      <c r="F159" t="str">
        <f>+'Bon Liberte'!$A$1</f>
        <v>CL000</v>
      </c>
      <c r="G159" s="76">
        <f>+'Bon Liberte'!$G$9</f>
        <v>46112</v>
      </c>
      <c r="H159" t="str">
        <f>+'Bon Liberte'!G93</f>
        <v>C1882</v>
      </c>
      <c r="I159" t="str">
        <f>+'Bon Liberte'!H93</f>
        <v>(Plat Complet)</v>
      </c>
      <c r="J159">
        <f>+'Bon Liberte'!J93</f>
        <v>0</v>
      </c>
      <c r="K159" t="str">
        <f>+'Bon Liberte'!I93</f>
        <v>PRIM</v>
      </c>
      <c r="L159" t="str">
        <f t="shared" si="12"/>
        <v>C1882-PRIM</v>
      </c>
    </row>
    <row r="160" spans="1:12" x14ac:dyDescent="0.2">
      <c r="A160" s="226" t="str">
        <f t="shared" si="11"/>
        <v>V;C;CL000;LIBERTE;31/03/2026;C1882-ADU;0</v>
      </c>
      <c r="B160" t="s">
        <v>18</v>
      </c>
      <c r="C160" t="s">
        <v>19</v>
      </c>
      <c r="D160">
        <v>88</v>
      </c>
      <c r="E160" t="str">
        <f t="shared" si="10"/>
        <v>LIB88</v>
      </c>
      <c r="F160" t="str">
        <f>+'Bon Liberte'!$A$1</f>
        <v>CL000</v>
      </c>
      <c r="G160" s="76">
        <f>+'Bon Liberte'!$G$9</f>
        <v>46112</v>
      </c>
      <c r="H160" t="str">
        <f>+'Bon Liberte'!G94</f>
        <v>C1882</v>
      </c>
      <c r="I160" t="str">
        <f>+'Bon Liberte'!H94</f>
        <v>(Plat Complet)</v>
      </c>
      <c r="J160">
        <f>+'Bon Liberte'!J94</f>
        <v>0</v>
      </c>
      <c r="K160" t="str">
        <f>+'Bon Liberte'!I$1</f>
        <v>ADU</v>
      </c>
      <c r="L160" t="str">
        <f t="shared" si="12"/>
        <v>C1882-ADU</v>
      </c>
    </row>
    <row r="161" spans="1:12" x14ac:dyDescent="0.2">
      <c r="A161" s="226" t="str">
        <f t="shared" si="11"/>
        <v>V;C;CL000;LIBERTE;31/03/2026;D1678-MAT;39</v>
      </c>
      <c r="B161" t="s">
        <v>18</v>
      </c>
      <c r="C161" t="s">
        <v>19</v>
      </c>
      <c r="D161">
        <v>89</v>
      </c>
      <c r="E161" t="str">
        <f t="shared" si="10"/>
        <v>LIB89</v>
      </c>
      <c r="F161" t="str">
        <f>+'Bon Liberte'!$A$1</f>
        <v>CL000</v>
      </c>
      <c r="G161" s="76">
        <f>+'Bon Liberte'!$G$9</f>
        <v>46112</v>
      </c>
      <c r="H161" t="str">
        <f>+'Bon Liberte'!G95</f>
        <v>D1678</v>
      </c>
      <c r="I161" t="str">
        <f>+'Bon Liberte'!H95</f>
        <v>Carottes BIO</v>
      </c>
      <c r="J161">
        <f>+'Bon Liberte'!J95</f>
        <v>39</v>
      </c>
      <c r="K161" t="str">
        <f>+'Bon Liberte'!I95</f>
        <v>MAT</v>
      </c>
      <c r="L161" t="str">
        <f t="shared" si="12"/>
        <v>D1678-MAT</v>
      </c>
    </row>
    <row r="162" spans="1:12" x14ac:dyDescent="0.2">
      <c r="A162" s="226" t="str">
        <f t="shared" si="11"/>
        <v>V;C;CL000;LIBERTE;31/03/2026;D1678-PRIM;52</v>
      </c>
      <c r="B162" t="s">
        <v>18</v>
      </c>
      <c r="C162" t="s">
        <v>19</v>
      </c>
      <c r="D162">
        <v>90</v>
      </c>
      <c r="E162" t="str">
        <f t="shared" si="10"/>
        <v>LIB90</v>
      </c>
      <c r="F162" t="str">
        <f>+'Bon Liberte'!$A$1</f>
        <v>CL000</v>
      </c>
      <c r="G162" s="76">
        <f>+'Bon Liberte'!$G$9</f>
        <v>46112</v>
      </c>
      <c r="H162" t="str">
        <f>+'Bon Liberte'!G96</f>
        <v>D1678</v>
      </c>
      <c r="I162" t="str">
        <f>+'Bon Liberte'!H96</f>
        <v>Carottes BIO</v>
      </c>
      <c r="J162">
        <f>+'Bon Liberte'!J96</f>
        <v>52</v>
      </c>
      <c r="K162" t="str">
        <f>+'Bon Liberte'!I96</f>
        <v>PRIM</v>
      </c>
      <c r="L162" t="str">
        <f t="shared" si="12"/>
        <v>D1678-PRIM</v>
      </c>
    </row>
    <row r="163" spans="1:12" x14ac:dyDescent="0.2">
      <c r="A163" s="226" t="str">
        <f t="shared" si="11"/>
        <v>V;C;CL000;LIBERTE;31/03/2026;D1678-ADU;3</v>
      </c>
      <c r="B163" t="s">
        <v>18</v>
      </c>
      <c r="C163" t="s">
        <v>19</v>
      </c>
      <c r="D163">
        <v>91</v>
      </c>
      <c r="E163" t="str">
        <f t="shared" si="10"/>
        <v>LIB91</v>
      </c>
      <c r="F163" t="str">
        <f>+'Bon Liberte'!$A$1</f>
        <v>CL000</v>
      </c>
      <c r="G163" s="76">
        <f>+'Bon Liberte'!$G$9</f>
        <v>46112</v>
      </c>
      <c r="H163" t="str">
        <f>+'Bon Liberte'!G97</f>
        <v>D1678</v>
      </c>
      <c r="I163" t="str">
        <f>+'Bon Liberte'!H97</f>
        <v>Carottes BIO</v>
      </c>
      <c r="J163">
        <f>+'Bon Liberte'!J97</f>
        <v>3</v>
      </c>
      <c r="K163" t="str">
        <f>+'Bon Liberte'!I$1</f>
        <v>ADU</v>
      </c>
      <c r="L163" t="str">
        <f t="shared" si="12"/>
        <v>D1678-ADU</v>
      </c>
    </row>
    <row r="164" spans="1:12" x14ac:dyDescent="0.2">
      <c r="A164" s="226" t="str">
        <f t="shared" si="11"/>
        <v>V;C;CL000;LIBERTE;31/03/2026;D1818-MAT;39</v>
      </c>
      <c r="B164" t="s">
        <v>18</v>
      </c>
      <c r="C164" t="s">
        <v>19</v>
      </c>
      <c r="D164">
        <v>92</v>
      </c>
      <c r="E164" t="str">
        <f t="shared" si="10"/>
        <v>LIB92</v>
      </c>
      <c r="F164" t="str">
        <f>+'Bon Liberte'!$A$1</f>
        <v>CL000</v>
      </c>
      <c r="G164" s="76">
        <f>+'Bon Liberte'!$G$9</f>
        <v>46112</v>
      </c>
      <c r="H164" t="str">
        <f>+'Bon Liberte'!G98</f>
        <v>D1818</v>
      </c>
      <c r="I164" t="str">
        <f>+'Bon Liberte'!H98</f>
        <v>Riz Blanc</v>
      </c>
      <c r="J164">
        <f>+'Bon Liberte'!J98</f>
        <v>39</v>
      </c>
      <c r="K164" t="str">
        <f>+'Bon Liberte'!I98</f>
        <v>MAT</v>
      </c>
      <c r="L164" t="str">
        <f t="shared" si="12"/>
        <v>D1818-MAT</v>
      </c>
    </row>
    <row r="165" spans="1:12" x14ac:dyDescent="0.2">
      <c r="A165" s="226" t="str">
        <f t="shared" si="11"/>
        <v>V;C;CL000;LIBERTE;31/03/2026;D1818-PRIM;53</v>
      </c>
      <c r="B165" t="s">
        <v>18</v>
      </c>
      <c r="C165" t="s">
        <v>19</v>
      </c>
      <c r="D165">
        <v>93</v>
      </c>
      <c r="E165" t="str">
        <f t="shared" si="10"/>
        <v>LIB93</v>
      </c>
      <c r="F165" t="str">
        <f>+'Bon Liberte'!$A$1</f>
        <v>CL000</v>
      </c>
      <c r="G165" s="76">
        <f>+'Bon Liberte'!$G$9</f>
        <v>46112</v>
      </c>
      <c r="H165" t="str">
        <f>+'Bon Liberte'!G99</f>
        <v>D1818</v>
      </c>
      <c r="I165" t="str">
        <f>+'Bon Liberte'!H99</f>
        <v>Riz Blanc</v>
      </c>
      <c r="J165">
        <f>+'Bon Liberte'!J99</f>
        <v>53</v>
      </c>
      <c r="K165" t="str">
        <f>+'Bon Liberte'!I99</f>
        <v>PRIM</v>
      </c>
      <c r="L165" t="str">
        <f t="shared" si="12"/>
        <v>D1818-PRIM</v>
      </c>
    </row>
    <row r="166" spans="1:12" x14ac:dyDescent="0.2">
      <c r="A166" s="226" t="str">
        <f t="shared" si="11"/>
        <v>V;C;CL000;LIBERTE;31/03/2026;D1818-ADU;3</v>
      </c>
      <c r="B166" t="s">
        <v>18</v>
      </c>
      <c r="C166" t="s">
        <v>19</v>
      </c>
      <c r="D166">
        <v>94</v>
      </c>
      <c r="E166" t="str">
        <f t="shared" si="10"/>
        <v>LIB94</v>
      </c>
      <c r="F166" t="str">
        <f>+'Bon Liberte'!$A$1</f>
        <v>CL000</v>
      </c>
      <c r="G166" s="76">
        <f>+'Bon Liberte'!$G$9</f>
        <v>46112</v>
      </c>
      <c r="H166" t="str">
        <f>+'Bon Liberte'!G100</f>
        <v>D1818</v>
      </c>
      <c r="I166" t="str">
        <f>+'Bon Liberte'!H100</f>
        <v>Riz Blanc</v>
      </c>
      <c r="J166">
        <f>+'Bon Liberte'!J100</f>
        <v>3</v>
      </c>
      <c r="K166" t="str">
        <f>+'Bon Liberte'!I$1</f>
        <v>ADU</v>
      </c>
      <c r="L166" t="str">
        <f t="shared" si="12"/>
        <v>D1818-ADU</v>
      </c>
    </row>
    <row r="167" spans="1:12" x14ac:dyDescent="0.2">
      <c r="A167" s="226" t="str">
        <f t="shared" si="11"/>
        <v>V;C;CL000;LIBERTE;31/03/2026;D1725-MAT;0</v>
      </c>
      <c r="B167" t="s">
        <v>18</v>
      </c>
      <c r="C167" t="s">
        <v>19</v>
      </c>
      <c r="D167">
        <v>95</v>
      </c>
      <c r="E167" t="str">
        <f t="shared" si="10"/>
        <v>LIB95</v>
      </c>
      <c r="F167" t="str">
        <f>+'Bon Liberte'!$A$1</f>
        <v>CL000</v>
      </c>
      <c r="G167" s="76">
        <f>+'Bon Liberte'!$G$9</f>
        <v>46112</v>
      </c>
      <c r="H167" t="str">
        <f>+'Bon Liberte'!G101</f>
        <v>D1725</v>
      </c>
      <c r="I167" t="str">
        <f>+'Bon Liberte'!H101</f>
        <v>Haricots Verts Persillés</v>
      </c>
      <c r="J167">
        <f>+'Bon Liberte'!J101</f>
        <v>0</v>
      </c>
      <c r="K167" t="str">
        <f>+'Bon Liberte'!I101</f>
        <v>MAT</v>
      </c>
      <c r="L167" t="str">
        <f t="shared" si="12"/>
        <v>D1725-MAT</v>
      </c>
    </row>
    <row r="168" spans="1:12" x14ac:dyDescent="0.2">
      <c r="A168" s="226" t="str">
        <f t="shared" si="11"/>
        <v>V;C;CL000;LIBERTE;31/03/2026;D1725-PRIM;0</v>
      </c>
      <c r="B168" t="s">
        <v>18</v>
      </c>
      <c r="C168" t="s">
        <v>19</v>
      </c>
      <c r="D168">
        <v>96</v>
      </c>
      <c r="E168" t="str">
        <f t="shared" si="10"/>
        <v>LIB96</v>
      </c>
      <c r="F168" t="str">
        <f>+'Bon Liberte'!$A$1</f>
        <v>CL000</v>
      </c>
      <c r="G168" s="76">
        <f>+'Bon Liberte'!$G$9</f>
        <v>46112</v>
      </c>
      <c r="H168" t="str">
        <f>+'Bon Liberte'!G102</f>
        <v>D1725</v>
      </c>
      <c r="I168" t="str">
        <f>+'Bon Liberte'!H102</f>
        <v>Haricots Verts Persillés</v>
      </c>
      <c r="J168">
        <f>+'Bon Liberte'!J102</f>
        <v>0</v>
      </c>
      <c r="K168" t="str">
        <f>+'Bon Liberte'!I102</f>
        <v>PRIM</v>
      </c>
      <c r="L168" t="str">
        <f t="shared" si="12"/>
        <v>D1725-PRIM</v>
      </c>
    </row>
    <row r="169" spans="1:12" x14ac:dyDescent="0.2">
      <c r="A169" s="226" t="str">
        <f t="shared" si="11"/>
        <v>V;C;CL000;LIBERTE;31/03/2026;D1725-ADU;0</v>
      </c>
      <c r="B169" t="s">
        <v>18</v>
      </c>
      <c r="C169" t="s">
        <v>19</v>
      </c>
      <c r="D169">
        <v>97</v>
      </c>
      <c r="E169" t="str">
        <f t="shared" si="10"/>
        <v>LIB97</v>
      </c>
      <c r="F169" t="str">
        <f>+'Bon Liberte'!$A$1</f>
        <v>CL000</v>
      </c>
      <c r="G169" s="76">
        <f>+'Bon Liberte'!$G$9</f>
        <v>46112</v>
      </c>
      <c r="H169" t="str">
        <f>+'Bon Liberte'!G103</f>
        <v>D1725</v>
      </c>
      <c r="I169" t="str">
        <f>+'Bon Liberte'!H103</f>
        <v>Haricots Verts Persillés</v>
      </c>
      <c r="J169">
        <f>+'Bon Liberte'!J103</f>
        <v>0</v>
      </c>
      <c r="K169" t="str">
        <f>+'Bon Liberte'!I$1</f>
        <v>ADU</v>
      </c>
      <c r="L169" t="str">
        <f t="shared" si="12"/>
        <v>D1725-ADU</v>
      </c>
    </row>
    <row r="170" spans="1:12" x14ac:dyDescent="0.2">
      <c r="A170" s="226" t="str">
        <f t="shared" si="11"/>
        <v>V;C;CL000;LIBERTE;31/03/2026; ;</v>
      </c>
      <c r="B170" t="s">
        <v>18</v>
      </c>
      <c r="C170" t="s">
        <v>19</v>
      </c>
      <c r="D170">
        <v>98</v>
      </c>
      <c r="E170" t="str">
        <f t="shared" si="10"/>
        <v>LIB98</v>
      </c>
      <c r="F170" t="str">
        <f>+'Bon Liberte'!$A$1</f>
        <v>CL000</v>
      </c>
      <c r="G170" s="76">
        <f>+'Bon Liberte'!$G$9</f>
        <v>46112</v>
      </c>
      <c r="H170" s="70" t="s">
        <v>13</v>
      </c>
      <c r="L170" t="str">
        <f t="shared" si="12"/>
        <v> </v>
      </c>
    </row>
    <row r="171" spans="1:12" x14ac:dyDescent="0.2">
      <c r="A171" s="226" t="str">
        <f t="shared" si="11"/>
        <v>V;C;CL000;LIBERTE;31/03/2026;F1899-MAT;0</v>
      </c>
      <c r="B171" t="s">
        <v>18</v>
      </c>
      <c r="C171" t="s">
        <v>19</v>
      </c>
      <c r="D171">
        <v>99</v>
      </c>
      <c r="E171" t="str">
        <f t="shared" si="10"/>
        <v>LIB99</v>
      </c>
      <c r="F171" t="str">
        <f>+'Bon Liberte'!$A$1</f>
        <v>CL000</v>
      </c>
      <c r="G171" s="76">
        <f>+'Bon Liberte'!$G$9</f>
        <v>46112</v>
      </c>
      <c r="H171" t="str">
        <f>+'Bon Liberte'!G105</f>
        <v>F1899</v>
      </c>
      <c r="I171" t="str">
        <f>+'Bon Liberte'!H105</f>
        <v>Emmental en portion</v>
      </c>
      <c r="J171">
        <f>+'Bon Liberte'!J105</f>
        <v>0</v>
      </c>
      <c r="K171" t="str">
        <f>+'Bon Liberte'!I105</f>
        <v>MAT</v>
      </c>
      <c r="L171" t="str">
        <f t="shared" si="12"/>
        <v>F1899-MAT</v>
      </c>
    </row>
    <row r="172" spans="1:12" x14ac:dyDescent="0.2">
      <c r="A172" s="226" t="str">
        <f t="shared" si="11"/>
        <v>V;C;CL000;LIBERTE;31/03/2026;F1899-PRIM;0</v>
      </c>
      <c r="B172" t="s">
        <v>18</v>
      </c>
      <c r="C172" t="s">
        <v>19</v>
      </c>
      <c r="D172">
        <v>100</v>
      </c>
      <c r="E172" t="str">
        <f t="shared" si="10"/>
        <v>LIB100</v>
      </c>
      <c r="F172" t="str">
        <f>+'Bon Liberte'!$A$1</f>
        <v>CL000</v>
      </c>
      <c r="G172" s="76">
        <f>+'Bon Liberte'!$G$9</f>
        <v>46112</v>
      </c>
      <c r="H172" t="str">
        <f>+'Bon Liberte'!G106</f>
        <v>F1899</v>
      </c>
      <c r="I172" t="str">
        <f>+'Bon Liberte'!H106</f>
        <v>Emmental en portion</v>
      </c>
      <c r="J172">
        <f>+'Bon Liberte'!J106</f>
        <v>0</v>
      </c>
      <c r="K172" t="str">
        <f>+'Bon Liberte'!I106</f>
        <v>PRIM</v>
      </c>
      <c r="L172" t="str">
        <f t="shared" si="12"/>
        <v>F1899-PRIM</v>
      </c>
    </row>
    <row r="173" spans="1:12" x14ac:dyDescent="0.2">
      <c r="A173" s="226" t="str">
        <f t="shared" si="11"/>
        <v>V;C;CL000;LIBERTE;31/03/2026;F1899-ADU;0</v>
      </c>
      <c r="B173" t="s">
        <v>18</v>
      </c>
      <c r="C173" t="s">
        <v>19</v>
      </c>
      <c r="D173">
        <v>101</v>
      </c>
      <c r="E173" t="str">
        <f t="shared" si="10"/>
        <v>LIB101</v>
      </c>
      <c r="F173" t="str">
        <f>+'Bon Liberte'!$A$1</f>
        <v>CL000</v>
      </c>
      <c r="G173" s="76">
        <f>+'Bon Liberte'!$G$9</f>
        <v>46112</v>
      </c>
      <c r="H173" t="str">
        <f>+'Bon Liberte'!G107</f>
        <v>F1899</v>
      </c>
      <c r="I173" t="str">
        <f>+'Bon Liberte'!H107</f>
        <v>Emmental en portion</v>
      </c>
      <c r="J173">
        <f>+'Bon Liberte'!J107</f>
        <v>0</v>
      </c>
      <c r="K173" t="str">
        <f>+'Bon Liberte'!C$1</f>
        <v>ADU</v>
      </c>
      <c r="L173" t="str">
        <f t="shared" si="12"/>
        <v>F1899-ADU</v>
      </c>
    </row>
    <row r="174" spans="1:12" x14ac:dyDescent="0.2">
      <c r="A174" s="226" t="str">
        <f t="shared" si="11"/>
        <v>V;C;CL000;LIBERTE;31/03/2026;F2043-MAT;0</v>
      </c>
      <c r="B174" t="s">
        <v>18</v>
      </c>
      <c r="C174" t="s">
        <v>19</v>
      </c>
      <c r="D174">
        <v>102</v>
      </c>
      <c r="E174" t="str">
        <f t="shared" si="10"/>
        <v>LIB102</v>
      </c>
      <c r="F174" t="str">
        <f>+'Bon Liberte'!$A$1</f>
        <v>CL000</v>
      </c>
      <c r="G174" s="76">
        <f>+'Bon Liberte'!$G$9</f>
        <v>46112</v>
      </c>
      <c r="H174" t="str">
        <f>+'Bon Liberte'!G108</f>
        <v>F2043</v>
      </c>
      <c r="I174" t="str">
        <f>+'Bon Liberte'!H108</f>
        <v>Cabrette BIO</v>
      </c>
      <c r="J174">
        <f>+'Bon Liberte'!J108</f>
        <v>0</v>
      </c>
      <c r="K174" t="str">
        <f>+'Bon Liberte'!I108</f>
        <v>MAT</v>
      </c>
      <c r="L174" t="str">
        <f t="shared" si="12"/>
        <v>F2043-MAT</v>
      </c>
    </row>
    <row r="175" spans="1:12" x14ac:dyDescent="0.2">
      <c r="A175" s="226" t="str">
        <f t="shared" si="11"/>
        <v>V;C;CL000;LIBERTE;31/03/2026;F2043-PRIM;0</v>
      </c>
      <c r="B175" t="s">
        <v>18</v>
      </c>
      <c r="C175" t="s">
        <v>19</v>
      </c>
      <c r="D175">
        <v>103</v>
      </c>
      <c r="E175" t="str">
        <f t="shared" si="10"/>
        <v>LIB103</v>
      </c>
      <c r="F175" t="str">
        <f>+'Bon Liberte'!$A$1</f>
        <v>CL000</v>
      </c>
      <c r="G175" s="76">
        <f>+'Bon Liberte'!$G$9</f>
        <v>46112</v>
      </c>
      <c r="H175" t="str">
        <f>+'Bon Liberte'!G109</f>
        <v>F2043</v>
      </c>
      <c r="I175" t="str">
        <f>+'Bon Liberte'!H109</f>
        <v>Cabrette BIO</v>
      </c>
      <c r="J175">
        <f>+'Bon Liberte'!J109</f>
        <v>0</v>
      </c>
      <c r="K175" t="str">
        <f>+'Bon Liberte'!I109</f>
        <v>PRIM</v>
      </c>
      <c r="L175" t="str">
        <f t="shared" si="12"/>
        <v>F2043-PRIM</v>
      </c>
    </row>
    <row r="176" spans="1:12" x14ac:dyDescent="0.2">
      <c r="A176" s="226" t="str">
        <f t="shared" si="11"/>
        <v>V;C;CL000;LIBERTE;31/03/2026;F2043-ADU;0</v>
      </c>
      <c r="B176" t="s">
        <v>18</v>
      </c>
      <c r="C176" t="s">
        <v>19</v>
      </c>
      <c r="D176">
        <v>104</v>
      </c>
      <c r="E176" t="str">
        <f t="shared" si="10"/>
        <v>LIB104</v>
      </c>
      <c r="F176" t="str">
        <f>+'Bon Liberte'!$A$1</f>
        <v>CL000</v>
      </c>
      <c r="G176" s="76">
        <f>+'Bon Liberte'!$G$9</f>
        <v>46112</v>
      </c>
      <c r="H176" t="str">
        <f>+'Bon Liberte'!G110</f>
        <v>F2043</v>
      </c>
      <c r="I176" t="str">
        <f>+'Bon Liberte'!H110</f>
        <v>Cabrette BIO</v>
      </c>
      <c r="J176">
        <f>+'Bon Liberte'!J110</f>
        <v>0</v>
      </c>
      <c r="K176" t="str">
        <f>+'Bon Liberte'!C$1</f>
        <v>ADU</v>
      </c>
      <c r="L176" t="str">
        <f t="shared" si="12"/>
        <v>F2043-ADU</v>
      </c>
    </row>
    <row r="177" spans="1:12" x14ac:dyDescent="0.2">
      <c r="A177" s="226" t="str">
        <f t="shared" si="11"/>
        <v>V;C;CL000;LIBERTE;31/03/2026; ;</v>
      </c>
      <c r="B177" t="s">
        <v>18</v>
      </c>
      <c r="C177" t="s">
        <v>19</v>
      </c>
      <c r="D177">
        <v>105</v>
      </c>
      <c r="E177" t="str">
        <f t="shared" si="10"/>
        <v>LIB105</v>
      </c>
      <c r="F177" t="str">
        <f>+'Bon Liberte'!$A$1</f>
        <v>CL000</v>
      </c>
      <c r="G177" s="76">
        <f>+'Bon Liberte'!$G$9</f>
        <v>46112</v>
      </c>
      <c r="H177" s="70" t="s">
        <v>13</v>
      </c>
      <c r="L177" t="str">
        <f t="shared" si="12"/>
        <v> </v>
      </c>
    </row>
    <row r="178" spans="1:12" x14ac:dyDescent="0.2">
      <c r="A178" s="226" t="str">
        <f t="shared" si="11"/>
        <v>V;C;CL000;LIBERTE;31/03/2026;G2314-MAT;78</v>
      </c>
      <c r="B178" t="s">
        <v>18</v>
      </c>
      <c r="C178" t="s">
        <v>19</v>
      </c>
      <c r="D178">
        <v>106</v>
      </c>
      <c r="E178" t="str">
        <f t="shared" si="10"/>
        <v>LIB106</v>
      </c>
      <c r="F178" t="str">
        <f>+'Bon Liberte'!$A$1</f>
        <v>CL000</v>
      </c>
      <c r="G178" s="76">
        <f>+'Bon Liberte'!$G$9</f>
        <v>46112</v>
      </c>
      <c r="H178" t="str">
        <f>+'Bon Liberte'!G112</f>
        <v>G2314</v>
      </c>
      <c r="I178" t="str">
        <f>+'Bon Liberte'!H112</f>
        <v>Fromage Blanc Aux Fruits</v>
      </c>
      <c r="J178">
        <f>+'Bon Liberte'!J112</f>
        <v>78</v>
      </c>
      <c r="K178" t="str">
        <f>+'Bon Liberte'!I112</f>
        <v>MAT</v>
      </c>
      <c r="L178" t="str">
        <f t="shared" si="12"/>
        <v>G2314-MAT</v>
      </c>
    </row>
    <row r="179" spans="1:12" x14ac:dyDescent="0.2">
      <c r="A179" s="226" t="str">
        <f t="shared" si="11"/>
        <v>V;C;CL000;LIBERTE;31/03/2026;G2314-PRIM;104</v>
      </c>
      <c r="B179" t="s">
        <v>18</v>
      </c>
      <c r="C179" t="s">
        <v>19</v>
      </c>
      <c r="D179">
        <v>107</v>
      </c>
      <c r="E179" t="str">
        <f t="shared" si="10"/>
        <v>LIB107</v>
      </c>
      <c r="F179" t="str">
        <f>+'Bon Liberte'!$A$1</f>
        <v>CL000</v>
      </c>
      <c r="G179" s="76">
        <f>+'Bon Liberte'!$G$9</f>
        <v>46112</v>
      </c>
      <c r="H179" t="str">
        <f>+'Bon Liberte'!G113</f>
        <v>G2314</v>
      </c>
      <c r="I179" t="str">
        <f>+'Bon Liberte'!H113</f>
        <v>Fromage Blanc Aux Fruits</v>
      </c>
      <c r="J179">
        <f>+'Bon Liberte'!J113</f>
        <v>104</v>
      </c>
      <c r="K179" t="str">
        <f>+'Bon Liberte'!I113</f>
        <v>PRIM</v>
      </c>
      <c r="L179" t="str">
        <f t="shared" si="12"/>
        <v>G2314-PRIM</v>
      </c>
    </row>
    <row r="180" spans="1:12" x14ac:dyDescent="0.2">
      <c r="A180" s="226" t="str">
        <f t="shared" si="11"/>
        <v>V;C;CL000;LIBERTE;31/03/2026;G2314-ADU;6</v>
      </c>
      <c r="B180" t="s">
        <v>18</v>
      </c>
      <c r="C180" t="s">
        <v>19</v>
      </c>
      <c r="D180">
        <v>108</v>
      </c>
      <c r="E180" t="str">
        <f t="shared" si="10"/>
        <v>LIB108</v>
      </c>
      <c r="F180" t="str">
        <f>+'Bon Liberte'!$A$1</f>
        <v>CL000</v>
      </c>
      <c r="G180" s="76">
        <f>+'Bon Liberte'!$G$9</f>
        <v>46112</v>
      </c>
      <c r="H180" t="str">
        <f>+'Bon Liberte'!G114</f>
        <v>G2314</v>
      </c>
      <c r="I180" t="str">
        <f>+'Bon Liberte'!H114</f>
        <v>Fromage Blanc Aux Fruits</v>
      </c>
      <c r="J180">
        <f>+'Bon Liberte'!J114</f>
        <v>6</v>
      </c>
      <c r="K180" t="str">
        <f>+'Bon Liberte'!C$1</f>
        <v>ADU</v>
      </c>
      <c r="L180" t="str">
        <f t="shared" si="12"/>
        <v>G2314-ADU</v>
      </c>
    </row>
    <row r="181" spans="1:12" x14ac:dyDescent="0.2">
      <c r="A181" s="226" t="str">
        <f t="shared" si="11"/>
        <v>V;C;CL000;LIBERTE;31/03/2026;G2217-MAT;0</v>
      </c>
      <c r="B181" t="s">
        <v>18</v>
      </c>
      <c r="C181" t="s">
        <v>19</v>
      </c>
      <c r="D181">
        <v>109</v>
      </c>
      <c r="E181" t="str">
        <f t="shared" si="10"/>
        <v>LIB109</v>
      </c>
      <c r="F181" t="str">
        <f>+'Bon Liberte'!$A$1</f>
        <v>CL000</v>
      </c>
      <c r="G181" s="76">
        <f>+'Bon Liberte'!$G$9</f>
        <v>46112</v>
      </c>
      <c r="H181" t="str">
        <f>+'Bon Liberte'!G115</f>
        <v>G2217</v>
      </c>
      <c r="I181" t="str">
        <f>+'Bon Liberte'!H115</f>
        <v>Crème Dessert Chocolat</v>
      </c>
      <c r="J181">
        <f>+'Bon Liberte'!J115</f>
        <v>0</v>
      </c>
      <c r="K181" t="str">
        <f>+'Bon Liberte'!I115</f>
        <v>MAT</v>
      </c>
      <c r="L181" t="str">
        <f t="shared" si="12"/>
        <v>G2217-MAT</v>
      </c>
    </row>
    <row r="182" spans="1:12" x14ac:dyDescent="0.2">
      <c r="A182" s="226" t="str">
        <f t="shared" si="11"/>
        <v>V;C;CL000;LIBERTE;31/03/2026;G2217-PRIM;0</v>
      </c>
      <c r="B182" t="s">
        <v>18</v>
      </c>
      <c r="C182" t="s">
        <v>19</v>
      </c>
      <c r="D182">
        <v>110</v>
      </c>
      <c r="E182" t="str">
        <f t="shared" si="10"/>
        <v>LIB110</v>
      </c>
      <c r="F182" t="str">
        <f>+'Bon Liberte'!$A$1</f>
        <v>CL000</v>
      </c>
      <c r="G182" s="76">
        <f>+'Bon Liberte'!$G$9</f>
        <v>46112</v>
      </c>
      <c r="H182" t="str">
        <f>+'Bon Liberte'!G116</f>
        <v>G2217</v>
      </c>
      <c r="I182" t="str">
        <f>+'Bon Liberte'!H116</f>
        <v>Crème Dessert Chocolat</v>
      </c>
      <c r="J182">
        <f>+'Bon Liberte'!J116</f>
        <v>0</v>
      </c>
      <c r="K182" t="str">
        <f>+'Bon Liberte'!I116</f>
        <v>PRIM</v>
      </c>
      <c r="L182" t="str">
        <f t="shared" si="12"/>
        <v>G2217-PRIM</v>
      </c>
    </row>
    <row r="183" spans="1:12" x14ac:dyDescent="0.2">
      <c r="A183" s="226" t="str">
        <f t="shared" si="11"/>
        <v>V;C;CL000;LIBERTE;31/03/2026;G2217-ADU;0</v>
      </c>
      <c r="B183" t="s">
        <v>18</v>
      </c>
      <c r="C183" t="s">
        <v>19</v>
      </c>
      <c r="D183">
        <v>111</v>
      </c>
      <c r="E183" t="str">
        <f t="shared" si="10"/>
        <v>LIB111</v>
      </c>
      <c r="F183" t="str">
        <f>+'Bon Liberte'!$A$1</f>
        <v>CL000</v>
      </c>
      <c r="G183" s="76">
        <f>+'Bon Liberte'!$G$9</f>
        <v>46112</v>
      </c>
      <c r="H183" t="str">
        <f>+'Bon Liberte'!G117</f>
        <v>G2217</v>
      </c>
      <c r="I183" t="str">
        <f>+'Bon Liberte'!H117</f>
        <v>Crème Dessert Chocolat</v>
      </c>
      <c r="J183">
        <f>+'Bon Liberte'!J117</f>
        <v>0</v>
      </c>
      <c r="K183" t="str">
        <f>+'Bon Liberte'!C$1</f>
        <v>ADU</v>
      </c>
      <c r="L183" t="str">
        <f t="shared" si="12"/>
        <v>G2217-ADU</v>
      </c>
    </row>
    <row r="184" spans="1:12" x14ac:dyDescent="0.2">
      <c r="A184" s="226" t="str">
        <f t="shared" si="11"/>
        <v>V;C;CL000;LIBERTE;31/03/2026;G1972-MAT;0</v>
      </c>
      <c r="B184" t="s">
        <v>18</v>
      </c>
      <c r="C184" t="s">
        <v>19</v>
      </c>
      <c r="D184">
        <v>112</v>
      </c>
      <c r="E184" t="str">
        <f t="shared" si="10"/>
        <v>LIB112</v>
      </c>
      <c r="F184" t="str">
        <f>+'Bon Liberte'!$A$1</f>
        <v>CL000</v>
      </c>
      <c r="G184" s="76">
        <f>+'Bon Liberte'!$G$9</f>
        <v>46112</v>
      </c>
      <c r="H184" t="str">
        <f>+'Bon Liberte'!G118</f>
        <v>G1972</v>
      </c>
      <c r="I184" t="str">
        <f>+'Bon Liberte'!H118</f>
        <v>Yaourt aromatisé BIO (IDF)</v>
      </c>
      <c r="J184">
        <f>+'Bon Liberte'!J118</f>
        <v>0</v>
      </c>
      <c r="K184" t="str">
        <f>+'Bon Liberte'!I118</f>
        <v>MAT</v>
      </c>
      <c r="L184" t="str">
        <f t="shared" si="12"/>
        <v>G1972-MAT</v>
      </c>
    </row>
    <row r="185" spans="1:12" x14ac:dyDescent="0.2">
      <c r="A185" s="226" t="str">
        <f t="shared" si="11"/>
        <v>V;C;CL000;LIBERTE;31/03/2026;G1972-PRIM;0</v>
      </c>
      <c r="B185" t="s">
        <v>18</v>
      </c>
      <c r="C185" t="s">
        <v>19</v>
      </c>
      <c r="D185">
        <v>113</v>
      </c>
      <c r="E185" t="str">
        <f t="shared" si="10"/>
        <v>LIB113</v>
      </c>
      <c r="F185" t="str">
        <f>+'Bon Liberte'!$A$1</f>
        <v>CL000</v>
      </c>
      <c r="G185" s="76">
        <f>+'Bon Liberte'!$G$9</f>
        <v>46112</v>
      </c>
      <c r="H185" t="str">
        <f>+'Bon Liberte'!G119</f>
        <v>G1972</v>
      </c>
      <c r="I185" t="str">
        <f>+'Bon Liberte'!H119</f>
        <v>Yaourt aromatisé BIO (IDF)</v>
      </c>
      <c r="J185">
        <f>+'Bon Liberte'!J119</f>
        <v>0</v>
      </c>
      <c r="K185" t="str">
        <f>+'Bon Liberte'!I119</f>
        <v>PRIM</v>
      </c>
      <c r="L185" t="str">
        <f t="shared" si="12"/>
        <v>G1972-PRIM</v>
      </c>
    </row>
    <row r="186" spans="1:12" x14ac:dyDescent="0.2">
      <c r="A186" s="226" t="str">
        <f t="shared" si="11"/>
        <v>V;C;CL000;LIBERTE;31/03/2026;G1972-ADU;0</v>
      </c>
      <c r="B186" t="s">
        <v>18</v>
      </c>
      <c r="C186" t="s">
        <v>19</v>
      </c>
      <c r="D186">
        <v>114</v>
      </c>
      <c r="E186" t="str">
        <f t="shared" si="10"/>
        <v>LIB114</v>
      </c>
      <c r="F186" t="str">
        <f>+'Bon Liberte'!$A$1</f>
        <v>CL000</v>
      </c>
      <c r="G186" s="76">
        <f>+'Bon Liberte'!$G$9</f>
        <v>46112</v>
      </c>
      <c r="H186" t="str">
        <f>+'Bon Liberte'!G120</f>
        <v>G1972</v>
      </c>
      <c r="I186" t="str">
        <f>+'Bon Liberte'!H120</f>
        <v>Yaourt aromatisé BIO (IDF)</v>
      </c>
      <c r="J186">
        <f>+'Bon Liberte'!J120</f>
        <v>0</v>
      </c>
      <c r="K186" t="str">
        <f>+'Bon Liberte'!C$1</f>
        <v>ADU</v>
      </c>
      <c r="L186" t="str">
        <f t="shared" si="12"/>
        <v>G1972-ADU</v>
      </c>
    </row>
    <row r="187" spans="1:12" x14ac:dyDescent="0.2">
      <c r="A187" s="226" t="str">
        <f>"V;C;"&amp;F187&amp;";"&amp;B187&amp;";"&amp;TEXT(G187,"jj/mm/aaaa")&amp;";"&amp;L187&amp;";"&amp;J187</f>
        <v>V;C;CL000;LIBERTE;31/03/2026;G2040-ADU;0</v>
      </c>
      <c r="B187" t="s">
        <v>18</v>
      </c>
      <c r="C187" t="s">
        <v>19</v>
      </c>
      <c r="D187">
        <v>115</v>
      </c>
      <c r="E187" t="str">
        <f>+C187&amp;D187</f>
        <v>LIB115</v>
      </c>
      <c r="F187" t="str">
        <f>+'Bon Liberte'!$A$1</f>
        <v>CL000</v>
      </c>
      <c r="G187" s="76">
        <f>+'Bon Liberte'!$G$9</f>
        <v>46112</v>
      </c>
      <c r="H187" t="str">
        <f>+'Bon Liberte'!G121</f>
        <v>G2040</v>
      </c>
      <c r="I187" t="str">
        <f>+'Bon Liberte'!H121</f>
        <v>Fruit du Jour</v>
      </c>
      <c r="J187">
        <f>+'Bon Liberte'!J121</f>
        <v>0</v>
      </c>
      <c r="K187" t="str">
        <f>+'Bon Liberte'!C$1</f>
        <v>ADU</v>
      </c>
      <c r="L187" t="str">
        <f>IF(CODE(H187)=160,H187,H187&amp;"-"&amp;K187)</f>
        <v>G2040-ADU</v>
      </c>
    </row>
    <row r="188" spans="1:12" x14ac:dyDescent="0.2">
      <c r="A188" s="226" t="str">
        <f t="shared" si="11"/>
        <v>V;C;CL000;LIBERTE;01/04/2026;A1000-REPAS;0</v>
      </c>
      <c r="B188" t="s">
        <v>18</v>
      </c>
      <c r="C188" t="s">
        <v>19</v>
      </c>
      <c r="D188">
        <v>115</v>
      </c>
      <c r="E188" t="str">
        <f t="shared" si="10"/>
        <v>LIB115</v>
      </c>
      <c r="F188" t="str">
        <f>+'Bon Liberte'!$A$1</f>
        <v>CL000</v>
      </c>
      <c r="G188" s="76">
        <f>+'Bon Liberte'!$M$9</f>
        <v>46113</v>
      </c>
      <c r="H188" t="str">
        <f>+'Bon Liberte'!M64</f>
        <v>A1000</v>
      </c>
      <c r="I188" t="str">
        <f>+'Bon Liberte'!N64</f>
        <v>Total Repas</v>
      </c>
      <c r="J188">
        <f>+'Bon Liberte'!P64</f>
        <v>0</v>
      </c>
      <c r="K188" t="str">
        <f>+'Bon Liberte'!O64</f>
        <v>REPAS</v>
      </c>
      <c r="L188" t="str">
        <f t="shared" si="12"/>
        <v>A1000-REPAS</v>
      </c>
    </row>
    <row r="189" spans="1:12" x14ac:dyDescent="0.2">
      <c r="A189" s="226" t="str">
        <f t="shared" si="11"/>
        <v>V;C;CL000;LIBERTE;01/04/2026; ;</v>
      </c>
      <c r="B189" t="s">
        <v>18</v>
      </c>
      <c r="C189" t="s">
        <v>19</v>
      </c>
      <c r="D189">
        <v>116</v>
      </c>
      <c r="E189" t="str">
        <f t="shared" si="10"/>
        <v>LIB116</v>
      </c>
      <c r="F189" t="str">
        <f>+'Bon Liberte'!$A$1</f>
        <v>CL000</v>
      </c>
      <c r="G189" s="76">
        <f>+'Bon Liberte'!$M$9</f>
        <v>46113</v>
      </c>
      <c r="H189" s="70" t="s">
        <v>13</v>
      </c>
      <c r="L189" t="str">
        <f t="shared" si="12"/>
        <v> </v>
      </c>
    </row>
    <row r="190" spans="1:12" x14ac:dyDescent="0.2">
      <c r="A190" s="226" t="str">
        <f t="shared" si="11"/>
        <v>V;C;CL000;LIBERTE;01/04/2026;B1204-MAT;0</v>
      </c>
      <c r="B190" t="s">
        <v>18</v>
      </c>
      <c r="C190" t="s">
        <v>19</v>
      </c>
      <c r="D190">
        <v>117</v>
      </c>
      <c r="E190" t="str">
        <f t="shared" si="10"/>
        <v>LIB117</v>
      </c>
      <c r="F190" t="str">
        <f>+'Bon Liberte'!$A$1</f>
        <v>CL000</v>
      </c>
      <c r="G190" s="76">
        <f>+'Bon Liberte'!$M$9</f>
        <v>46113</v>
      </c>
      <c r="H190" t="str">
        <f>+'Bon Liberte'!M66</f>
        <v>B1204</v>
      </c>
      <c r="I190" t="str">
        <f>+'Bon Liberte'!N66</f>
        <v>Saucisson* Panaché - Cornichon</v>
      </c>
      <c r="J190">
        <f>+'Bon Liberte'!P66</f>
        <v>0</v>
      </c>
      <c r="K190" t="str">
        <f>+'Bon Liberte'!O66</f>
        <v>MAT</v>
      </c>
      <c r="L190" t="str">
        <f t="shared" si="12"/>
        <v>B1204-MAT</v>
      </c>
    </row>
    <row r="191" spans="1:12" x14ac:dyDescent="0.2">
      <c r="A191" s="226" t="str">
        <f t="shared" si="11"/>
        <v>V;C;CL000;LIBERTE;01/04/2026;B1204-PRIM;0</v>
      </c>
      <c r="B191" t="s">
        <v>18</v>
      </c>
      <c r="C191" t="s">
        <v>19</v>
      </c>
      <c r="D191">
        <v>118</v>
      </c>
      <c r="E191" t="str">
        <f t="shared" si="10"/>
        <v>LIB118</v>
      </c>
      <c r="F191" t="str">
        <f>+'Bon Liberte'!$A$1</f>
        <v>CL000</v>
      </c>
      <c r="G191" s="76">
        <f>+'Bon Liberte'!$M$9</f>
        <v>46113</v>
      </c>
      <c r="H191" t="str">
        <f>+'Bon Liberte'!M67</f>
        <v>B1204</v>
      </c>
      <c r="I191" t="str">
        <f>+'Bon Liberte'!N67</f>
        <v>Saucisson* Panaché - Cornichon</v>
      </c>
      <c r="J191">
        <f>+'Bon Liberte'!P67</f>
        <v>0</v>
      </c>
      <c r="K191" t="str">
        <f>+'Bon Liberte'!O67</f>
        <v>PRIM</v>
      </c>
      <c r="L191" t="str">
        <f t="shared" si="12"/>
        <v>B1204-PRIM</v>
      </c>
    </row>
    <row r="192" spans="1:12" x14ac:dyDescent="0.2">
      <c r="A192" s="226" t="str">
        <f t="shared" si="11"/>
        <v>V;C;CL000;LIBERTE;01/04/2026;B1204-ADU;0</v>
      </c>
      <c r="B192" t="s">
        <v>18</v>
      </c>
      <c r="C192" t="s">
        <v>19</v>
      </c>
      <c r="D192">
        <v>119</v>
      </c>
      <c r="E192" t="str">
        <f t="shared" si="10"/>
        <v>LIB119</v>
      </c>
      <c r="F192" t="str">
        <f>+'Bon Liberte'!$A$1</f>
        <v>CL000</v>
      </c>
      <c r="G192" s="76">
        <f>+'Bon Liberte'!$M$9</f>
        <v>46113</v>
      </c>
      <c r="H192" t="str">
        <f>+'Bon Liberte'!M68</f>
        <v>B1204</v>
      </c>
      <c r="I192" t="str">
        <f>+'Bon Liberte'!N68</f>
        <v>Saucisson* Panaché - Cornichon</v>
      </c>
      <c r="J192">
        <f>+'Bon Liberte'!P68</f>
        <v>0</v>
      </c>
      <c r="K192" t="str">
        <f>+'Bon Liberte'!C$1</f>
        <v>ADU</v>
      </c>
      <c r="L192" t="str">
        <f t="shared" si="12"/>
        <v>B1204-ADU</v>
      </c>
    </row>
    <row r="193" spans="1:12" x14ac:dyDescent="0.2">
      <c r="A193" s="226" t="str">
        <f t="shared" si="11"/>
        <v>V;C;CL000;LIBERTE;01/04/2026;B1196-MAT;0</v>
      </c>
      <c r="B193" t="s">
        <v>18</v>
      </c>
      <c r="C193" t="s">
        <v>19</v>
      </c>
      <c r="D193">
        <v>120</v>
      </c>
      <c r="E193" t="str">
        <f t="shared" ref="E193:E257" si="13">+C193&amp;D193</f>
        <v>LIB120</v>
      </c>
      <c r="F193" t="str">
        <f>+'Bon Liberte'!$A$1</f>
        <v>CL000</v>
      </c>
      <c r="G193" s="76">
        <f>+'Bon Liberte'!$M$9</f>
        <v>46113</v>
      </c>
      <c r="H193" t="str">
        <f>+'Bon Liberte'!M69</f>
        <v>B1196</v>
      </c>
      <c r="I193" t="str">
        <f>+'Bon Liberte'!N69</f>
        <v>Salade Verte (SV)</v>
      </c>
      <c r="J193">
        <f>+'Bon Liberte'!P69</f>
        <v>0</v>
      </c>
      <c r="K193" t="str">
        <f>+'Bon Liberte'!O69</f>
        <v>MAT</v>
      </c>
      <c r="L193" t="str">
        <f t="shared" si="12"/>
        <v>B1196-MAT</v>
      </c>
    </row>
    <row r="194" spans="1:12" x14ac:dyDescent="0.2">
      <c r="A194" s="226" t="str">
        <f t="shared" si="11"/>
        <v>V;C;CL000;LIBERTE;01/04/2026;B1196-PRIM;0</v>
      </c>
      <c r="B194" t="s">
        <v>18</v>
      </c>
      <c r="C194" t="s">
        <v>19</v>
      </c>
      <c r="D194">
        <v>121</v>
      </c>
      <c r="E194" t="str">
        <f t="shared" si="13"/>
        <v>LIB121</v>
      </c>
      <c r="F194" t="str">
        <f>+'Bon Liberte'!$A$1</f>
        <v>CL000</v>
      </c>
      <c r="G194" s="76">
        <f>+'Bon Liberte'!$M$9</f>
        <v>46113</v>
      </c>
      <c r="H194" t="str">
        <f>+'Bon Liberte'!M70</f>
        <v>B1196</v>
      </c>
      <c r="I194" t="str">
        <f>+'Bon Liberte'!N70</f>
        <v>Salade Verte (SV)</v>
      </c>
      <c r="J194">
        <f>+'Bon Liberte'!P70</f>
        <v>0</v>
      </c>
      <c r="K194" t="str">
        <f>+'Bon Liberte'!O70</f>
        <v>PRIM</v>
      </c>
      <c r="L194" t="str">
        <f t="shared" si="12"/>
        <v>B1196-PRIM</v>
      </c>
    </row>
    <row r="195" spans="1:12" x14ac:dyDescent="0.2">
      <c r="A195" s="226" t="str">
        <f t="shared" si="11"/>
        <v>V;C;CL000;LIBERTE;01/04/2026;B1196-ADU;0</v>
      </c>
      <c r="B195" t="s">
        <v>18</v>
      </c>
      <c r="C195" t="s">
        <v>19</v>
      </c>
      <c r="D195">
        <v>122</v>
      </c>
      <c r="E195" t="str">
        <f t="shared" si="13"/>
        <v>LIB122</v>
      </c>
      <c r="F195" t="str">
        <f>+'Bon Liberte'!$A$1</f>
        <v>CL000</v>
      </c>
      <c r="G195" s="76">
        <f>+'Bon Liberte'!$M$9</f>
        <v>46113</v>
      </c>
      <c r="H195" t="str">
        <f>+'Bon Liberte'!M71</f>
        <v>B1196</v>
      </c>
      <c r="I195" t="str">
        <f>+'Bon Liberte'!N71</f>
        <v>Salade Verte (SV)</v>
      </c>
      <c r="J195">
        <f>+'Bon Liberte'!P71</f>
        <v>0</v>
      </c>
      <c r="K195" t="str">
        <f>+'Bon Liberte'!C$1</f>
        <v>ADU</v>
      </c>
      <c r="L195" t="str">
        <f t="shared" si="12"/>
        <v>B1196-ADU</v>
      </c>
    </row>
    <row r="196" spans="1:12" x14ac:dyDescent="0.2">
      <c r="A196" s="226" t="str">
        <f t="shared" si="11"/>
        <v>V;C;CL000;LIBERTE;01/04/2026;B1013-MAT;0</v>
      </c>
      <c r="B196" t="s">
        <v>18</v>
      </c>
      <c r="C196" t="s">
        <v>19</v>
      </c>
      <c r="D196">
        <v>123</v>
      </c>
      <c r="E196" t="str">
        <f t="shared" si="13"/>
        <v>LIB123</v>
      </c>
      <c r="F196" t="str">
        <f>+'Bon Liberte'!$A$1</f>
        <v>CL000</v>
      </c>
      <c r="G196" s="76">
        <f>+'Bon Liberte'!$M$9</f>
        <v>46113</v>
      </c>
      <c r="H196" t="str">
        <f>+'Bon Liberte'!M72</f>
        <v>B1013</v>
      </c>
      <c r="I196" t="str">
        <f>+'Bon Liberte'!N72</f>
        <v>Carottes Râpées</v>
      </c>
      <c r="J196">
        <f>+'Bon Liberte'!P72</f>
        <v>0</v>
      </c>
      <c r="K196" t="str">
        <f>+'Bon Liberte'!O72</f>
        <v>MAT</v>
      </c>
      <c r="L196" t="str">
        <f t="shared" si="12"/>
        <v>B1013-MAT</v>
      </c>
    </row>
    <row r="197" spans="1:12" x14ac:dyDescent="0.2">
      <c r="A197" s="226" t="str">
        <f t="shared" si="11"/>
        <v>V;C;CL000;LIBERTE;01/04/2026;B1013-PRIM;0</v>
      </c>
      <c r="B197" t="s">
        <v>18</v>
      </c>
      <c r="C197" t="s">
        <v>19</v>
      </c>
      <c r="D197">
        <v>124</v>
      </c>
      <c r="E197" t="str">
        <f t="shared" si="13"/>
        <v>LIB124</v>
      </c>
      <c r="F197" t="str">
        <f>+'Bon Liberte'!$A$1</f>
        <v>CL000</v>
      </c>
      <c r="G197" s="76">
        <f>+'Bon Liberte'!$M$9</f>
        <v>46113</v>
      </c>
      <c r="H197" t="str">
        <f>+'Bon Liberte'!M73</f>
        <v>B1013</v>
      </c>
      <c r="I197" t="str">
        <f>+'Bon Liberte'!N73</f>
        <v>Carottes Râpées</v>
      </c>
      <c r="J197">
        <f>+'Bon Liberte'!P73</f>
        <v>0</v>
      </c>
      <c r="K197" t="str">
        <f>+'Bon Liberte'!O73</f>
        <v>PRIM</v>
      </c>
      <c r="L197" t="str">
        <f t="shared" si="12"/>
        <v>B1013-PRIM</v>
      </c>
    </row>
    <row r="198" spans="1:12" x14ac:dyDescent="0.2">
      <c r="A198" s="226" t="str">
        <f t="shared" si="11"/>
        <v>V;C;CL000;LIBERTE;01/04/2026;B1013-ADU;0</v>
      </c>
      <c r="B198" t="s">
        <v>18</v>
      </c>
      <c r="C198" t="s">
        <v>19</v>
      </c>
      <c r="D198">
        <v>125</v>
      </c>
      <c r="E198" t="str">
        <f t="shared" si="13"/>
        <v>LIB125</v>
      </c>
      <c r="F198" t="str">
        <f>+'Bon Liberte'!$A$1</f>
        <v>CL000</v>
      </c>
      <c r="G198" s="76">
        <f>+'Bon Liberte'!$M$9</f>
        <v>46113</v>
      </c>
      <c r="H198" t="str">
        <f>+'Bon Liberte'!M74</f>
        <v>B1013</v>
      </c>
      <c r="I198" t="str">
        <f>+'Bon Liberte'!N74</f>
        <v>Carottes Râpées</v>
      </c>
      <c r="J198">
        <f>+'Bon Liberte'!P74</f>
        <v>0</v>
      </c>
      <c r="K198" t="str">
        <f>+'Bon Liberte'!C$1</f>
        <v>ADU</v>
      </c>
      <c r="L198" t="str">
        <f t="shared" si="12"/>
        <v>B1013-ADU</v>
      </c>
    </row>
    <row r="199" spans="1:12" x14ac:dyDescent="0.2">
      <c r="A199" s="226" t="str">
        <f t="shared" si="11"/>
        <v>V;C;CL000;LIBERTE;01/04/2026; ;</v>
      </c>
      <c r="B199" t="s">
        <v>18</v>
      </c>
      <c r="C199" t="s">
        <v>19</v>
      </c>
      <c r="D199">
        <v>126</v>
      </c>
      <c r="E199" t="str">
        <f t="shared" si="13"/>
        <v>LIB126</v>
      </c>
      <c r="F199" t="str">
        <f>+'Bon Liberte'!$A$1</f>
        <v>CL000</v>
      </c>
      <c r="G199" s="76">
        <f>+'Bon Liberte'!$M$9</f>
        <v>46113</v>
      </c>
      <c r="H199" s="70" t="s">
        <v>13</v>
      </c>
      <c r="L199" t="str">
        <f t="shared" si="12"/>
        <v> </v>
      </c>
    </row>
    <row r="200" spans="1:12" x14ac:dyDescent="0.2">
      <c r="A200" s="226" t="str">
        <f t="shared" si="11"/>
        <v>V;C;CL000;LIBERTE;01/04/2026;C1353-MAT;0</v>
      </c>
      <c r="B200" t="s">
        <v>18</v>
      </c>
      <c r="C200" t="s">
        <v>19</v>
      </c>
      <c r="D200">
        <v>127</v>
      </c>
      <c r="E200" t="str">
        <f t="shared" si="13"/>
        <v>LIB127</v>
      </c>
      <c r="F200" t="str">
        <f>+'Bon Liberte'!$A$1</f>
        <v>CL000</v>
      </c>
      <c r="G200" s="76">
        <f>+'Bon Liberte'!$M$9</f>
        <v>46113</v>
      </c>
      <c r="H200" t="str">
        <f>+'Bon Liberte'!M76</f>
        <v>C1353</v>
      </c>
      <c r="I200" t="str">
        <f>+'Bon Liberte'!N76</f>
        <v>Cordon Bleu de dinde (VF)</v>
      </c>
      <c r="J200">
        <f>+'Bon Liberte'!P76</f>
        <v>0</v>
      </c>
      <c r="K200" t="str">
        <f>+'Bon Liberte'!O76</f>
        <v>MAT</v>
      </c>
      <c r="L200" t="str">
        <f t="shared" si="12"/>
        <v>C1353-MAT</v>
      </c>
    </row>
    <row r="201" spans="1:12" x14ac:dyDescent="0.2">
      <c r="A201" s="226" t="str">
        <f t="shared" si="11"/>
        <v>V;C;CL000;LIBERTE;01/04/2026;C1353-PRIM;0</v>
      </c>
      <c r="B201" t="s">
        <v>18</v>
      </c>
      <c r="C201" t="s">
        <v>19</v>
      </c>
      <c r="D201">
        <v>128</v>
      </c>
      <c r="E201" t="str">
        <f t="shared" si="13"/>
        <v>LIB128</v>
      </c>
      <c r="F201" t="str">
        <f>+'Bon Liberte'!$A$1</f>
        <v>CL000</v>
      </c>
      <c r="G201" s="76">
        <f>+'Bon Liberte'!$M$9</f>
        <v>46113</v>
      </c>
      <c r="H201" t="str">
        <f>+'Bon Liberte'!M77</f>
        <v>C1353</v>
      </c>
      <c r="I201" t="str">
        <f>+'Bon Liberte'!N77</f>
        <v>Cordon Bleu de dinde (VF)</v>
      </c>
      <c r="J201">
        <f>+'Bon Liberte'!P77</f>
        <v>0</v>
      </c>
      <c r="K201" t="str">
        <f>+'Bon Liberte'!O77</f>
        <v>PRIM</v>
      </c>
      <c r="L201" t="str">
        <f t="shared" si="12"/>
        <v>C1353-PRIM</v>
      </c>
    </row>
    <row r="202" spans="1:12" x14ac:dyDescent="0.2">
      <c r="A202" s="226" t="str">
        <f t="shared" ref="A202:A266" si="14">"V;C;"&amp;F202&amp;";"&amp;B202&amp;";"&amp;TEXT(G202,"jj/mm/aaaa")&amp;";"&amp;L202&amp;";"&amp;J202</f>
        <v>V;C;CL000;LIBERTE;01/04/2026;C1353-ADU;0</v>
      </c>
      <c r="B202" t="s">
        <v>18</v>
      </c>
      <c r="C202" t="s">
        <v>19</v>
      </c>
      <c r="D202">
        <v>129</v>
      </c>
      <c r="E202" t="str">
        <f t="shared" si="13"/>
        <v>LIB129</v>
      </c>
      <c r="F202" t="str">
        <f>+'Bon Liberte'!$A$1</f>
        <v>CL000</v>
      </c>
      <c r="G202" s="76">
        <f>+'Bon Liberte'!$M$9</f>
        <v>46113</v>
      </c>
      <c r="H202" t="str">
        <f>+'Bon Liberte'!M78</f>
        <v>C1353</v>
      </c>
      <c r="I202" t="str">
        <f>+'Bon Liberte'!N78</f>
        <v>Cordon Bleu de dinde (VF)</v>
      </c>
      <c r="J202">
        <f>+'Bon Liberte'!P78</f>
        <v>0</v>
      </c>
      <c r="K202" t="str">
        <f>+'Bon Liberte'!I$1</f>
        <v>ADU</v>
      </c>
      <c r="L202" t="str">
        <f t="shared" si="12"/>
        <v>C1353-ADU</v>
      </c>
    </row>
    <row r="203" spans="1:12" x14ac:dyDescent="0.2">
      <c r="A203" s="226" t="str">
        <f t="shared" si="14"/>
        <v>V;C;CL000;LIBERTE;01/04/2026;C2031-MAT;0</v>
      </c>
      <c r="B203" t="s">
        <v>18</v>
      </c>
      <c r="C203" t="s">
        <v>19</v>
      </c>
      <c r="D203">
        <v>130</v>
      </c>
      <c r="E203" t="str">
        <f t="shared" si="13"/>
        <v>LIB130</v>
      </c>
      <c r="F203" t="str">
        <f>+'Bon Liberte'!$A$1</f>
        <v>CL000</v>
      </c>
      <c r="G203" s="76">
        <f>+'Bon Liberte'!$M$9</f>
        <v>46113</v>
      </c>
      <c r="H203" t="str">
        <f>+'Bon Liberte'!M79</f>
        <v>C2031</v>
      </c>
      <c r="I203" t="str">
        <f>+'Bon Liberte'!N79</f>
        <v>Lasagnes Bolognaise VBF (plat complet)</v>
      </c>
      <c r="J203">
        <f>+'Bon Liberte'!P79</f>
        <v>0</v>
      </c>
      <c r="K203" t="str">
        <f>+'Bon Liberte'!O79</f>
        <v>MAT</v>
      </c>
      <c r="L203" t="str">
        <f t="shared" ref="L203:L267" si="15">IF(CODE(H203)=160,H203,H203&amp;"-"&amp;K203)</f>
        <v>C2031-MAT</v>
      </c>
    </row>
    <row r="204" spans="1:12" x14ac:dyDescent="0.2">
      <c r="A204" s="226" t="str">
        <f t="shared" si="14"/>
        <v>V;C;CL000;LIBERTE;01/04/2026;C2031-PRIM;0</v>
      </c>
      <c r="B204" t="s">
        <v>18</v>
      </c>
      <c r="C204" t="s">
        <v>19</v>
      </c>
      <c r="D204">
        <v>131</v>
      </c>
      <c r="E204" t="str">
        <f t="shared" si="13"/>
        <v>LIB131</v>
      </c>
      <c r="F204" t="str">
        <f>+'Bon Liberte'!$A$1</f>
        <v>CL000</v>
      </c>
      <c r="G204" s="76">
        <f>+'Bon Liberte'!$M$9</f>
        <v>46113</v>
      </c>
      <c r="H204" t="str">
        <f>+'Bon Liberte'!M80</f>
        <v>C2031</v>
      </c>
      <c r="I204" t="str">
        <f>+'Bon Liberte'!N80</f>
        <v>Lasagnes Bolognaise VBF (plat complet)</v>
      </c>
      <c r="J204">
        <f>+'Bon Liberte'!P80</f>
        <v>0</v>
      </c>
      <c r="K204" t="str">
        <f>+'Bon Liberte'!O80</f>
        <v>PRIM</v>
      </c>
      <c r="L204" t="str">
        <f t="shared" si="15"/>
        <v>C2031-PRIM</v>
      </c>
    </row>
    <row r="205" spans="1:12" x14ac:dyDescent="0.2">
      <c r="A205" s="226" t="str">
        <f t="shared" si="14"/>
        <v>V;C;CL000;LIBERTE;01/04/2026;C2031-ADU;0</v>
      </c>
      <c r="B205" t="s">
        <v>18</v>
      </c>
      <c r="C205" t="s">
        <v>19</v>
      </c>
      <c r="D205">
        <v>132</v>
      </c>
      <c r="E205" t="str">
        <f t="shared" si="13"/>
        <v>LIB132</v>
      </c>
      <c r="F205" t="str">
        <f>+'Bon Liberte'!$A$1</f>
        <v>CL000</v>
      </c>
      <c r="G205" s="76">
        <f>+'Bon Liberte'!$M$9</f>
        <v>46113</v>
      </c>
      <c r="H205" t="str">
        <f>+'Bon Liberte'!M81</f>
        <v>C2031</v>
      </c>
      <c r="I205" t="str">
        <f>+'Bon Liberte'!N81</f>
        <v>Lasagnes Bolognaise VBF (plat complet)</v>
      </c>
      <c r="J205">
        <f>+'Bon Liberte'!P81</f>
        <v>0</v>
      </c>
      <c r="K205" t="str">
        <f>+'Bon Liberte'!I$1</f>
        <v>ADU</v>
      </c>
      <c r="L205" t="str">
        <f t="shared" si="15"/>
        <v>C2031-ADU</v>
      </c>
    </row>
    <row r="206" spans="1:12" x14ac:dyDescent="0.2">
      <c r="A206" s="226" t="str">
        <f t="shared" si="14"/>
        <v>V;C;CL000;LIBERTE;01/04/2026;C1407-MAT;0</v>
      </c>
      <c r="B206" t="s">
        <v>18</v>
      </c>
      <c r="C206" t="s">
        <v>19</v>
      </c>
      <c r="D206">
        <v>133</v>
      </c>
      <c r="E206" t="str">
        <f t="shared" si="13"/>
        <v>LIB133</v>
      </c>
      <c r="F206" t="str">
        <f>+'Bon Liberte'!$A$1</f>
        <v>CL000</v>
      </c>
      <c r="G206" s="76">
        <f>+'Bon Liberte'!$M$9</f>
        <v>46113</v>
      </c>
      <c r="H206" t="str">
        <f>+'Bon Liberte'!M82</f>
        <v>C1407</v>
      </c>
      <c r="I206" t="str">
        <f>+'Bon Liberte'!N82</f>
        <v>Filet de Colin/Hoki MSC meunière.</v>
      </c>
      <c r="J206">
        <f>+'Bon Liberte'!P82</f>
        <v>0</v>
      </c>
      <c r="K206" t="str">
        <f>+'Bon Liberte'!O82</f>
        <v>MAT</v>
      </c>
      <c r="L206" t="str">
        <f t="shared" si="15"/>
        <v>C1407-MAT</v>
      </c>
    </row>
    <row r="207" spans="1:12" x14ac:dyDescent="0.2">
      <c r="A207" s="226" t="str">
        <f t="shared" si="14"/>
        <v>V;C;CL000;LIBERTE;01/04/2026;C1407-PRIM;0</v>
      </c>
      <c r="B207" t="s">
        <v>18</v>
      </c>
      <c r="C207" t="s">
        <v>19</v>
      </c>
      <c r="D207">
        <v>134</v>
      </c>
      <c r="E207" t="str">
        <f t="shared" si="13"/>
        <v>LIB134</v>
      </c>
      <c r="F207" t="str">
        <f>+'Bon Liberte'!$A$1</f>
        <v>CL000</v>
      </c>
      <c r="G207" s="76">
        <f>+'Bon Liberte'!$M$9</f>
        <v>46113</v>
      </c>
      <c r="H207" t="str">
        <f>+'Bon Liberte'!M83</f>
        <v>C1407</v>
      </c>
      <c r="I207" t="str">
        <f>+'Bon Liberte'!N83</f>
        <v>Filet de Colin/Hoki MSC meunière.</v>
      </c>
      <c r="J207">
        <f>+'Bon Liberte'!P83</f>
        <v>0</v>
      </c>
      <c r="K207" t="str">
        <f>+'Bon Liberte'!O83</f>
        <v>PRIM</v>
      </c>
      <c r="L207" t="str">
        <f t="shared" si="15"/>
        <v>C1407-PRIM</v>
      </c>
    </row>
    <row r="208" spans="1:12" x14ac:dyDescent="0.2">
      <c r="A208" s="226" t="str">
        <f t="shared" si="14"/>
        <v>V;C;CL000;LIBERTE;01/04/2026;C1407-ADU;0</v>
      </c>
      <c r="B208" t="s">
        <v>18</v>
      </c>
      <c r="C208" t="s">
        <v>19</v>
      </c>
      <c r="D208">
        <v>135</v>
      </c>
      <c r="E208" t="str">
        <f t="shared" si="13"/>
        <v>LIB135</v>
      </c>
      <c r="F208" t="str">
        <f>+'Bon Liberte'!$A$1</f>
        <v>CL000</v>
      </c>
      <c r="G208" s="76">
        <f>+'Bon Liberte'!$M$9</f>
        <v>46113</v>
      </c>
      <c r="H208" t="str">
        <f>+'Bon Liberte'!M84</f>
        <v>C1407</v>
      </c>
      <c r="I208" t="str">
        <f>+'Bon Liberte'!N84</f>
        <v>Filet de Colin/Hoki MSC meunière.</v>
      </c>
      <c r="J208">
        <f>+'Bon Liberte'!P84</f>
        <v>0</v>
      </c>
      <c r="K208" t="str">
        <f>+'Bon Liberte'!I$1</f>
        <v>ADU</v>
      </c>
      <c r="L208" t="str">
        <f t="shared" si="15"/>
        <v>C1407-ADU</v>
      </c>
    </row>
    <row r="209" spans="1:12" x14ac:dyDescent="0.2">
      <c r="A209" s="226" t="str">
        <f t="shared" si="14"/>
        <v>V;C;CL000;LIBERTE;01/04/2026;C2446-MAT;0</v>
      </c>
      <c r="B209" t="s">
        <v>18</v>
      </c>
      <c r="C209" t="s">
        <v>19</v>
      </c>
      <c r="D209">
        <v>136</v>
      </c>
      <c r="E209" t="str">
        <f t="shared" si="13"/>
        <v>LIB136</v>
      </c>
      <c r="F209" t="str">
        <f>+'Bon Liberte'!$A$1</f>
        <v>CL000</v>
      </c>
      <c r="G209" s="76">
        <f>+'Bon Liberte'!$M$9</f>
        <v>46113</v>
      </c>
      <c r="H209" t="str">
        <f>+'Bon Liberte'!M85</f>
        <v>C2446</v>
      </c>
      <c r="I209" t="str">
        <f>+'Bon Liberte'!N85</f>
        <v>Steak Haché au Jus (VBF)</v>
      </c>
      <c r="J209">
        <f>+'Bon Liberte'!P85</f>
        <v>0</v>
      </c>
      <c r="K209" t="str">
        <f>+'Bon Liberte'!O85</f>
        <v>MAT</v>
      </c>
      <c r="L209" t="str">
        <f t="shared" si="15"/>
        <v>C2446-MAT</v>
      </c>
    </row>
    <row r="210" spans="1:12" x14ac:dyDescent="0.2">
      <c r="A210" s="226" t="str">
        <f t="shared" si="14"/>
        <v>V;C;CL000;LIBERTE;01/04/2026;C2446-PRIM;0</v>
      </c>
      <c r="B210" t="s">
        <v>18</v>
      </c>
      <c r="C210" t="s">
        <v>19</v>
      </c>
      <c r="D210">
        <v>137</v>
      </c>
      <c r="E210" t="str">
        <f t="shared" si="13"/>
        <v>LIB137</v>
      </c>
      <c r="F210" t="str">
        <f>+'Bon Liberte'!$A$1</f>
        <v>CL000</v>
      </c>
      <c r="G210" s="76">
        <f>+'Bon Liberte'!$M$9</f>
        <v>46113</v>
      </c>
      <c r="H210" t="str">
        <f>+'Bon Liberte'!M86</f>
        <v>C2446</v>
      </c>
      <c r="I210" t="str">
        <f>+'Bon Liberte'!N86</f>
        <v>Steak Haché au Jus (VBF)</v>
      </c>
      <c r="J210">
        <f>+'Bon Liberte'!P86</f>
        <v>0</v>
      </c>
      <c r="K210" t="str">
        <f>+'Bon Liberte'!O86</f>
        <v>PRIM</v>
      </c>
      <c r="L210" t="str">
        <f t="shared" si="15"/>
        <v>C2446-PRIM</v>
      </c>
    </row>
    <row r="211" spans="1:12" x14ac:dyDescent="0.2">
      <c r="A211" s="226" t="str">
        <f t="shared" si="14"/>
        <v>V;C;CL000;LIBERTE;01/04/2026;C2446-ADU;0</v>
      </c>
      <c r="B211" t="s">
        <v>18</v>
      </c>
      <c r="C211" t="s">
        <v>19</v>
      </c>
      <c r="D211">
        <v>138</v>
      </c>
      <c r="E211" t="str">
        <f t="shared" si="13"/>
        <v>LIB138</v>
      </c>
      <c r="F211" t="str">
        <f>+'Bon Liberte'!$A$1</f>
        <v>CL000</v>
      </c>
      <c r="G211" s="76">
        <f>+'Bon Liberte'!$M$9</f>
        <v>46113</v>
      </c>
      <c r="H211" t="str">
        <f>+'Bon Liberte'!M87</f>
        <v>C2446</v>
      </c>
      <c r="I211" t="str">
        <f>+'Bon Liberte'!N87</f>
        <v>Steak Haché au Jus (VBF)</v>
      </c>
      <c r="J211">
        <f>+'Bon Liberte'!P87</f>
        <v>0</v>
      </c>
      <c r="K211" t="str">
        <f>+'Bon Liberte'!I$1</f>
        <v>ADU</v>
      </c>
      <c r="L211" t="str">
        <f t="shared" si="15"/>
        <v>C2446-ADU</v>
      </c>
    </row>
    <row r="212" spans="1:12" x14ac:dyDescent="0.2">
      <c r="A212" s="226" t="str">
        <f t="shared" si="14"/>
        <v>V;C;CL000;LIBERTE;01/04/2026;C1534-MAT;0</v>
      </c>
      <c r="B212" t="s">
        <v>18</v>
      </c>
      <c r="C212" t="s">
        <v>19</v>
      </c>
      <c r="D212">
        <v>139</v>
      </c>
      <c r="E212" t="str">
        <f t="shared" si="13"/>
        <v>LIB139</v>
      </c>
      <c r="F212" t="str">
        <f>+'Bon Liberte'!$A$1</f>
        <v>CL000</v>
      </c>
      <c r="G212" s="76">
        <f>+'Bon Liberte'!$M$9</f>
        <v>46113</v>
      </c>
      <c r="H212" t="str">
        <f>+'Bon Liberte'!M88</f>
        <v>C1534</v>
      </c>
      <c r="I212" t="str">
        <f>+'Bon Liberte'!N88</f>
        <v>Poulet Rôti au jus</v>
      </c>
      <c r="J212">
        <f>+'Bon Liberte'!P88</f>
        <v>0</v>
      </c>
      <c r="K212" t="str">
        <f>+'Bon Liberte'!O88</f>
        <v>MAT</v>
      </c>
      <c r="L212" t="str">
        <f t="shared" si="15"/>
        <v>C1534-MAT</v>
      </c>
    </row>
    <row r="213" spans="1:12" x14ac:dyDescent="0.2">
      <c r="A213" s="226" t="str">
        <f t="shared" si="14"/>
        <v>V;C;CL000;LIBERTE;01/04/2026;C1534-PRIM;0</v>
      </c>
      <c r="B213" t="s">
        <v>18</v>
      </c>
      <c r="C213" t="s">
        <v>19</v>
      </c>
      <c r="D213">
        <v>140</v>
      </c>
      <c r="E213" t="str">
        <f t="shared" si="13"/>
        <v>LIB140</v>
      </c>
      <c r="F213" t="str">
        <f>+'Bon Liberte'!$A$1</f>
        <v>CL000</v>
      </c>
      <c r="G213" s="76">
        <f>+'Bon Liberte'!$M$9</f>
        <v>46113</v>
      </c>
      <c r="H213" t="str">
        <f>+'Bon Liberte'!M89</f>
        <v>C1534</v>
      </c>
      <c r="I213" t="str">
        <f>+'Bon Liberte'!N89</f>
        <v>Poulet Rôti au jus</v>
      </c>
      <c r="J213">
        <f>+'Bon Liberte'!P89</f>
        <v>0</v>
      </c>
      <c r="K213" t="str">
        <f>+'Bon Liberte'!O89</f>
        <v>PRIM</v>
      </c>
      <c r="L213" t="str">
        <f t="shared" si="15"/>
        <v>C1534-PRIM</v>
      </c>
    </row>
    <row r="214" spans="1:12" x14ac:dyDescent="0.2">
      <c r="A214" s="226" t="str">
        <f t="shared" si="14"/>
        <v>V;C;CL000;LIBERTE;01/04/2026;C1534-ADU;0</v>
      </c>
      <c r="B214" t="s">
        <v>18</v>
      </c>
      <c r="C214" t="s">
        <v>19</v>
      </c>
      <c r="D214">
        <v>141</v>
      </c>
      <c r="E214" t="str">
        <f t="shared" si="13"/>
        <v>LIB141</v>
      </c>
      <c r="F214" t="str">
        <f>+'Bon Liberte'!$A$1</f>
        <v>CL000</v>
      </c>
      <c r="G214" s="76">
        <f>+'Bon Liberte'!$M$9</f>
        <v>46113</v>
      </c>
      <c r="H214" t="str">
        <f>+'Bon Liberte'!M90</f>
        <v>C1534</v>
      </c>
      <c r="I214" t="str">
        <f>+'Bon Liberte'!N90</f>
        <v>Poulet Rôti au jus</v>
      </c>
      <c r="J214">
        <f>+'Bon Liberte'!P90</f>
        <v>0</v>
      </c>
      <c r="K214" t="str">
        <f>+'Bon Liberte'!I$1</f>
        <v>ADU</v>
      </c>
      <c r="L214" t="str">
        <f t="shared" si="15"/>
        <v>C1534-ADU</v>
      </c>
    </row>
    <row r="215" spans="1:12" x14ac:dyDescent="0.2">
      <c r="A215" s="226" t="str">
        <f t="shared" si="14"/>
        <v>V;C;CL000;LIBERTE;01/04/2026; ;</v>
      </c>
      <c r="B215" t="s">
        <v>18</v>
      </c>
      <c r="C215" t="s">
        <v>19</v>
      </c>
      <c r="D215">
        <v>142</v>
      </c>
      <c r="E215" t="str">
        <f t="shared" si="13"/>
        <v>LIB142</v>
      </c>
      <c r="F215" t="str">
        <f>+'Bon Liberte'!$A$1</f>
        <v>CL000</v>
      </c>
      <c r="G215" s="76">
        <f>+'Bon Liberte'!$M$9</f>
        <v>46113</v>
      </c>
      <c r="H215" s="70" t="s">
        <v>13</v>
      </c>
      <c r="L215" t="str">
        <f t="shared" si="15"/>
        <v> </v>
      </c>
    </row>
    <row r="216" spans="1:12" x14ac:dyDescent="0.2">
      <c r="A216" s="226" t="str">
        <f t="shared" si="14"/>
        <v>V;C;CL000;LIBERTE;01/04/2026;D2233-MAT;0</v>
      </c>
      <c r="B216" t="s">
        <v>18</v>
      </c>
      <c r="C216" t="s">
        <v>19</v>
      </c>
      <c r="D216">
        <v>143</v>
      </c>
      <c r="E216" t="str">
        <f t="shared" si="13"/>
        <v>LIB143</v>
      </c>
      <c r="F216" t="str">
        <f>+'Bon Liberte'!$A$1</f>
        <v>CL000</v>
      </c>
      <c r="G216" s="76">
        <f>+'Bon Liberte'!$M$9</f>
        <v>46113</v>
      </c>
      <c r="H216" t="str">
        <f>+'Bon Liberte'!M92</f>
        <v>D2233</v>
      </c>
      <c r="I216" t="str">
        <f>+'Bon Liberte'!N92</f>
        <v>Haricots Beurre CE2</v>
      </c>
      <c r="J216">
        <f>+'Bon Liberte'!P92</f>
        <v>0</v>
      </c>
      <c r="K216" t="str">
        <f>+'Bon Liberte'!O92</f>
        <v>MAT</v>
      </c>
      <c r="L216" t="str">
        <f t="shared" si="15"/>
        <v>D2233-MAT</v>
      </c>
    </row>
    <row r="217" spans="1:12" x14ac:dyDescent="0.2">
      <c r="A217" s="226" t="str">
        <f t="shared" si="14"/>
        <v>V;C;CL000;LIBERTE;01/04/2026;D2233-PRIM;0</v>
      </c>
      <c r="B217" t="s">
        <v>18</v>
      </c>
      <c r="C217" t="s">
        <v>19</v>
      </c>
      <c r="D217">
        <v>144</v>
      </c>
      <c r="E217" t="str">
        <f t="shared" si="13"/>
        <v>LIB144</v>
      </c>
      <c r="F217" t="str">
        <f>+'Bon Liberte'!$A$1</f>
        <v>CL000</v>
      </c>
      <c r="G217" s="76">
        <f>+'Bon Liberte'!$M$9</f>
        <v>46113</v>
      </c>
      <c r="H217" t="str">
        <f>+'Bon Liberte'!M93</f>
        <v>D2233</v>
      </c>
      <c r="I217" t="str">
        <f>+'Bon Liberte'!N93</f>
        <v>Haricots Beurre CE2</v>
      </c>
      <c r="J217">
        <f>+'Bon Liberte'!P93</f>
        <v>0</v>
      </c>
      <c r="K217" t="str">
        <f>+'Bon Liberte'!O93</f>
        <v>PRIM</v>
      </c>
      <c r="L217" t="str">
        <f t="shared" si="15"/>
        <v>D2233-PRIM</v>
      </c>
    </row>
    <row r="218" spans="1:12" x14ac:dyDescent="0.2">
      <c r="A218" s="226" t="str">
        <f t="shared" si="14"/>
        <v>V;C;CL000;LIBERTE;01/04/2026;D2233-ADU;0</v>
      </c>
      <c r="B218" t="s">
        <v>18</v>
      </c>
      <c r="C218" t="s">
        <v>19</v>
      </c>
      <c r="D218">
        <v>145</v>
      </c>
      <c r="E218" t="str">
        <f t="shared" si="13"/>
        <v>LIB145</v>
      </c>
      <c r="F218" t="str">
        <f>+'Bon Liberte'!$A$1</f>
        <v>CL000</v>
      </c>
      <c r="G218" s="76">
        <f>+'Bon Liberte'!$M$9</f>
        <v>46113</v>
      </c>
      <c r="H218" t="str">
        <f>+'Bon Liberte'!M94</f>
        <v>D2233</v>
      </c>
      <c r="I218" t="str">
        <f>+'Bon Liberte'!N94</f>
        <v>Haricots Beurre CE2</v>
      </c>
      <c r="J218">
        <f>+'Bon Liberte'!P94</f>
        <v>0</v>
      </c>
      <c r="K218" t="str">
        <f>+'Bon Liberte'!I$1</f>
        <v>ADU</v>
      </c>
      <c r="L218" t="str">
        <f t="shared" si="15"/>
        <v>D2233-ADU</v>
      </c>
    </row>
    <row r="219" spans="1:12" x14ac:dyDescent="0.2">
      <c r="A219" s="226" t="str">
        <f t="shared" si="14"/>
        <v>V;C;CL000;LIBERTE;01/04/2026;C1882-MAT;0</v>
      </c>
      <c r="B219" t="s">
        <v>18</v>
      </c>
      <c r="C219" t="s">
        <v>19</v>
      </c>
      <c r="D219">
        <v>146</v>
      </c>
      <c r="E219" t="str">
        <f t="shared" si="13"/>
        <v>LIB146</v>
      </c>
      <c r="F219" t="str">
        <f>+'Bon Liberte'!$A$1</f>
        <v>CL000</v>
      </c>
      <c r="G219" s="76">
        <f>+'Bon Liberte'!$M$9</f>
        <v>46113</v>
      </c>
      <c r="H219" t="str">
        <f>+'Bon Liberte'!M95</f>
        <v>C1882</v>
      </c>
      <c r="I219" t="str">
        <f>+'Bon Liberte'!N95</f>
        <v>(plat complet)</v>
      </c>
      <c r="J219">
        <f>+'Bon Liberte'!P95</f>
        <v>0</v>
      </c>
      <c r="K219" t="str">
        <f>+'Bon Liberte'!O95</f>
        <v>MAT</v>
      </c>
      <c r="L219" t="str">
        <f t="shared" si="15"/>
        <v>C1882-MAT</v>
      </c>
    </row>
    <row r="220" spans="1:12" x14ac:dyDescent="0.2">
      <c r="A220" s="226" t="str">
        <f t="shared" si="14"/>
        <v>V;C;CL000;LIBERTE;01/04/2026;C1882-PRIM;0</v>
      </c>
      <c r="B220" t="s">
        <v>18</v>
      </c>
      <c r="C220" t="s">
        <v>19</v>
      </c>
      <c r="D220">
        <v>147</v>
      </c>
      <c r="E220" t="str">
        <f t="shared" si="13"/>
        <v>LIB147</v>
      </c>
      <c r="F220" t="str">
        <f>+'Bon Liberte'!$A$1</f>
        <v>CL000</v>
      </c>
      <c r="G220" s="76">
        <f>+'Bon Liberte'!$M$9</f>
        <v>46113</v>
      </c>
      <c r="H220" t="str">
        <f>+'Bon Liberte'!M96</f>
        <v>C1882</v>
      </c>
      <c r="I220" t="str">
        <f>+'Bon Liberte'!N96</f>
        <v>(plat complet)</v>
      </c>
      <c r="J220">
        <f>+'Bon Liberte'!P96</f>
        <v>0</v>
      </c>
      <c r="K220" t="str">
        <f>+'Bon Liberte'!O96</f>
        <v>PRIM</v>
      </c>
      <c r="L220" t="str">
        <f t="shared" si="15"/>
        <v>C1882-PRIM</v>
      </c>
    </row>
    <row r="221" spans="1:12" x14ac:dyDescent="0.2">
      <c r="A221" s="226" t="str">
        <f t="shared" si="14"/>
        <v>V;C;CL000;LIBERTE;01/04/2026;C1882-ADU;0</v>
      </c>
      <c r="B221" t="s">
        <v>18</v>
      </c>
      <c r="C221" t="s">
        <v>19</v>
      </c>
      <c r="D221">
        <v>148</v>
      </c>
      <c r="E221" t="str">
        <f t="shared" si="13"/>
        <v>LIB148</v>
      </c>
      <c r="F221" t="str">
        <f>+'Bon Liberte'!$A$1</f>
        <v>CL000</v>
      </c>
      <c r="G221" s="76">
        <f>+'Bon Liberte'!$M$9</f>
        <v>46113</v>
      </c>
      <c r="H221" t="str">
        <f>+'Bon Liberte'!M97</f>
        <v>C1882</v>
      </c>
      <c r="I221" t="str">
        <f>+'Bon Liberte'!N97</f>
        <v>(plat complet)</v>
      </c>
      <c r="J221">
        <f>+'Bon Liberte'!P97</f>
        <v>0</v>
      </c>
      <c r="K221" t="str">
        <f>+'Bon Liberte'!I$1</f>
        <v>ADU</v>
      </c>
      <c r="L221" t="str">
        <f t="shared" si="15"/>
        <v>C1882-ADU</v>
      </c>
    </row>
    <row r="222" spans="1:12" x14ac:dyDescent="0.2">
      <c r="A222" s="226" t="str">
        <f t="shared" si="14"/>
        <v>V;C;CL000;LIBERTE;01/04/2026;D1818-MAT;0</v>
      </c>
      <c r="B222" t="s">
        <v>18</v>
      </c>
      <c r="C222" t="s">
        <v>19</v>
      </c>
      <c r="D222">
        <v>149</v>
      </c>
      <c r="E222" t="str">
        <f t="shared" si="13"/>
        <v>LIB149</v>
      </c>
      <c r="F222" t="str">
        <f>+'Bon Liberte'!$A$1</f>
        <v>CL000</v>
      </c>
      <c r="G222" s="76">
        <f>+'Bon Liberte'!$M$9</f>
        <v>46113</v>
      </c>
      <c r="H222" t="str">
        <f>+'Bon Liberte'!M98</f>
        <v>D1818</v>
      </c>
      <c r="I222" t="str">
        <f>+'Bon Liberte'!N98</f>
        <v>Riz Blanc</v>
      </c>
      <c r="J222">
        <f>+'Bon Liberte'!P98</f>
        <v>0</v>
      </c>
      <c r="K222" t="str">
        <f>+'Bon Liberte'!O98</f>
        <v>MAT</v>
      </c>
      <c r="L222" t="str">
        <f t="shared" si="15"/>
        <v>D1818-MAT</v>
      </c>
    </row>
    <row r="223" spans="1:12" x14ac:dyDescent="0.2">
      <c r="A223" s="226" t="str">
        <f t="shared" si="14"/>
        <v>V;C;CL000;LIBERTE;01/04/2026;D1818-PRIM;0</v>
      </c>
      <c r="B223" t="s">
        <v>18</v>
      </c>
      <c r="C223" t="s">
        <v>19</v>
      </c>
      <c r="D223">
        <v>150</v>
      </c>
      <c r="E223" t="str">
        <f t="shared" si="13"/>
        <v>LIB150</v>
      </c>
      <c r="F223" t="str">
        <f>+'Bon Liberte'!$A$1</f>
        <v>CL000</v>
      </c>
      <c r="G223" s="76">
        <f>+'Bon Liberte'!$M$9</f>
        <v>46113</v>
      </c>
      <c r="H223" t="str">
        <f>+'Bon Liberte'!M99</f>
        <v>D1818</v>
      </c>
      <c r="I223" t="str">
        <f>+'Bon Liberte'!N99</f>
        <v>Riz Blanc</v>
      </c>
      <c r="J223">
        <f>+'Bon Liberte'!P99</f>
        <v>0</v>
      </c>
      <c r="K223" t="str">
        <f>+'Bon Liberte'!O99</f>
        <v>PRIM</v>
      </c>
      <c r="L223" t="str">
        <f t="shared" si="15"/>
        <v>D1818-PRIM</v>
      </c>
    </row>
    <row r="224" spans="1:12" x14ac:dyDescent="0.2">
      <c r="A224" s="226" t="str">
        <f t="shared" si="14"/>
        <v>V;C;CL000;LIBERTE;01/04/2026;D1818-ADU;0</v>
      </c>
      <c r="B224" t="s">
        <v>18</v>
      </c>
      <c r="C224" t="s">
        <v>19</v>
      </c>
      <c r="D224">
        <v>151</v>
      </c>
      <c r="E224" t="str">
        <f t="shared" si="13"/>
        <v>LIB151</v>
      </c>
      <c r="F224" t="str">
        <f>+'Bon Liberte'!$A$1</f>
        <v>CL000</v>
      </c>
      <c r="G224" s="76">
        <f>+'Bon Liberte'!$M$9</f>
        <v>46113</v>
      </c>
      <c r="H224" t="str">
        <f>+'Bon Liberte'!M100</f>
        <v>D1818</v>
      </c>
      <c r="I224" t="str">
        <f>+'Bon Liberte'!N100</f>
        <v>Riz Blanc</v>
      </c>
      <c r="J224">
        <f>+'Bon Liberte'!P100</f>
        <v>0</v>
      </c>
      <c r="K224" t="str">
        <f>+'Bon Liberte'!I$1</f>
        <v>ADU</v>
      </c>
      <c r="L224" t="str">
        <f t="shared" si="15"/>
        <v>D1818-ADU</v>
      </c>
    </row>
    <row r="225" spans="1:12" x14ac:dyDescent="0.2">
      <c r="A225" s="226" t="str">
        <f t="shared" si="14"/>
        <v>V;C;CL000;LIBERTE;01/04/2026;D1725-MAT;0</v>
      </c>
      <c r="B225" t="s">
        <v>18</v>
      </c>
      <c r="C225" t="s">
        <v>19</v>
      </c>
      <c r="D225">
        <v>152</v>
      </c>
      <c r="E225" t="str">
        <f t="shared" si="13"/>
        <v>LIB152</v>
      </c>
      <c r="F225" t="str">
        <f>+'Bon Liberte'!$A$1</f>
        <v>CL000</v>
      </c>
      <c r="G225" s="76">
        <f>+'Bon Liberte'!$M$9</f>
        <v>46113</v>
      </c>
      <c r="H225" t="str">
        <f>+'Bon Liberte'!M101</f>
        <v>D1725</v>
      </c>
      <c r="I225" t="str">
        <f>+'Bon Liberte'!N101</f>
        <v>Haricots Verts Persillés</v>
      </c>
      <c r="J225">
        <f>+'Bon Liberte'!P101</f>
        <v>0</v>
      </c>
      <c r="K225" t="str">
        <f>+'Bon Liberte'!O101</f>
        <v>MAT</v>
      </c>
      <c r="L225" t="str">
        <f t="shared" si="15"/>
        <v>D1725-MAT</v>
      </c>
    </row>
    <row r="226" spans="1:12" x14ac:dyDescent="0.2">
      <c r="A226" s="226" t="str">
        <f t="shared" si="14"/>
        <v>V;C;CL000;LIBERTE;01/04/2026;D1725-PRIM;0</v>
      </c>
      <c r="B226" t="s">
        <v>18</v>
      </c>
      <c r="C226" t="s">
        <v>19</v>
      </c>
      <c r="D226">
        <v>153</v>
      </c>
      <c r="E226" t="str">
        <f t="shared" si="13"/>
        <v>LIB153</v>
      </c>
      <c r="F226" t="str">
        <f>+'Bon Liberte'!$A$1</f>
        <v>CL000</v>
      </c>
      <c r="G226" s="76">
        <f>+'Bon Liberte'!$M$9</f>
        <v>46113</v>
      </c>
      <c r="H226" t="str">
        <f>+'Bon Liberte'!M102</f>
        <v>D1725</v>
      </c>
      <c r="I226" t="str">
        <f>+'Bon Liberte'!N102</f>
        <v>Haricots Verts Persillés</v>
      </c>
      <c r="J226">
        <f>+'Bon Liberte'!P102</f>
        <v>0</v>
      </c>
      <c r="K226" t="str">
        <f>+'Bon Liberte'!O102</f>
        <v>PRIM</v>
      </c>
      <c r="L226" t="str">
        <f t="shared" si="15"/>
        <v>D1725-PRIM</v>
      </c>
    </row>
    <row r="227" spans="1:12" x14ac:dyDescent="0.2">
      <c r="A227" s="226" t="str">
        <f t="shared" si="14"/>
        <v>V;C;CL000;LIBERTE;01/04/2026;D1725-ADU;0</v>
      </c>
      <c r="B227" t="s">
        <v>18</v>
      </c>
      <c r="C227" t="s">
        <v>19</v>
      </c>
      <c r="D227">
        <v>154</v>
      </c>
      <c r="E227" t="str">
        <f t="shared" si="13"/>
        <v>LIB154</v>
      </c>
      <c r="F227" t="str">
        <f>+'Bon Liberte'!$A$1</f>
        <v>CL000</v>
      </c>
      <c r="G227" s="76">
        <f>+'Bon Liberte'!$M$9</f>
        <v>46113</v>
      </c>
      <c r="H227" t="str">
        <f>+'Bon Liberte'!M103</f>
        <v>D1725</v>
      </c>
      <c r="I227" t="str">
        <f>+'Bon Liberte'!N103</f>
        <v>Haricots Verts Persillés</v>
      </c>
      <c r="J227">
        <f>+'Bon Liberte'!P103</f>
        <v>0</v>
      </c>
      <c r="K227" t="str">
        <f>+'Bon Liberte'!I$1</f>
        <v>ADU</v>
      </c>
      <c r="L227" t="str">
        <f t="shared" si="15"/>
        <v>D1725-ADU</v>
      </c>
    </row>
    <row r="228" spans="1:12" x14ac:dyDescent="0.2">
      <c r="A228" s="226" t="str">
        <f t="shared" si="14"/>
        <v>V;C;CL000;LIBERTE;01/04/2026; ;</v>
      </c>
      <c r="B228" t="s">
        <v>18</v>
      </c>
      <c r="C228" t="s">
        <v>19</v>
      </c>
      <c r="D228">
        <v>155</v>
      </c>
      <c r="E228" t="str">
        <f t="shared" si="13"/>
        <v>LIB155</v>
      </c>
      <c r="F228" t="str">
        <f>+'Bon Liberte'!$A$1</f>
        <v>CL000</v>
      </c>
      <c r="G228" s="76">
        <f>+'Bon Liberte'!$M$9</f>
        <v>46113</v>
      </c>
      <c r="H228" s="70" t="s">
        <v>13</v>
      </c>
      <c r="L228" t="str">
        <f t="shared" si="15"/>
        <v> </v>
      </c>
    </row>
    <row r="229" spans="1:12" x14ac:dyDescent="0.2">
      <c r="A229" s="226" t="str">
        <f t="shared" si="14"/>
        <v>V;C;CL000;LIBERTE;01/04/2026;F1932-MAT;0</v>
      </c>
      <c r="B229" t="s">
        <v>18</v>
      </c>
      <c r="C229" t="s">
        <v>19</v>
      </c>
      <c r="D229">
        <v>156</v>
      </c>
      <c r="E229" t="str">
        <f t="shared" si="13"/>
        <v>LIB156</v>
      </c>
      <c r="F229" t="str">
        <f>+'Bon Liberte'!$A$1</f>
        <v>CL000</v>
      </c>
      <c r="G229" s="76">
        <f>+'Bon Liberte'!$M$9</f>
        <v>46113</v>
      </c>
      <c r="H229" t="str">
        <f>+'Bon Liberte'!M105</f>
        <v>F1932</v>
      </c>
      <c r="I229" t="str">
        <f>+'Bon Liberte'!N105</f>
        <v>Port Salut</v>
      </c>
      <c r="J229">
        <f>+'Bon Liberte'!P105</f>
        <v>0</v>
      </c>
      <c r="K229" t="str">
        <f>+'Bon Liberte'!O105</f>
        <v>MAT</v>
      </c>
      <c r="L229" t="str">
        <f t="shared" si="15"/>
        <v>F1932-MAT</v>
      </c>
    </row>
    <row r="230" spans="1:12" x14ac:dyDescent="0.2">
      <c r="A230" s="226" t="str">
        <f t="shared" si="14"/>
        <v>V;C;CL000;LIBERTE;01/04/2026;F1932-PRIM;0</v>
      </c>
      <c r="B230" t="s">
        <v>18</v>
      </c>
      <c r="C230" t="s">
        <v>19</v>
      </c>
      <c r="D230">
        <v>157</v>
      </c>
      <c r="E230" t="str">
        <f t="shared" si="13"/>
        <v>LIB157</v>
      </c>
      <c r="F230" t="str">
        <f>+'Bon Liberte'!$A$1</f>
        <v>CL000</v>
      </c>
      <c r="G230" s="76">
        <f>+'Bon Liberte'!$M$9</f>
        <v>46113</v>
      </c>
      <c r="H230" t="str">
        <f>+'Bon Liberte'!M106</f>
        <v>F1932</v>
      </c>
      <c r="I230" t="str">
        <f>+'Bon Liberte'!N106</f>
        <v>Port Salut</v>
      </c>
      <c r="J230">
        <f>+'Bon Liberte'!P106</f>
        <v>0</v>
      </c>
      <c r="K230" t="str">
        <f>+'Bon Liberte'!O106</f>
        <v>PRIM</v>
      </c>
      <c r="L230" t="str">
        <f t="shared" si="15"/>
        <v>F1932-PRIM</v>
      </c>
    </row>
    <row r="231" spans="1:12" x14ac:dyDescent="0.2">
      <c r="A231" s="226" t="str">
        <f t="shared" si="14"/>
        <v>V;C;CL000;LIBERTE;01/04/2026;F1932-ADU;0</v>
      </c>
      <c r="B231" t="s">
        <v>18</v>
      </c>
      <c r="C231" t="s">
        <v>19</v>
      </c>
      <c r="D231">
        <v>158</v>
      </c>
      <c r="E231" t="str">
        <f t="shared" si="13"/>
        <v>LIB158</v>
      </c>
      <c r="F231" t="str">
        <f>+'Bon Liberte'!$A$1</f>
        <v>CL000</v>
      </c>
      <c r="G231" s="76">
        <f>+'Bon Liberte'!$M$9</f>
        <v>46113</v>
      </c>
      <c r="H231" t="str">
        <f>+'Bon Liberte'!M107</f>
        <v>F1932</v>
      </c>
      <c r="I231" t="str">
        <f>+'Bon Liberte'!N107</f>
        <v>Port Salut</v>
      </c>
      <c r="J231">
        <f>+'Bon Liberte'!P107</f>
        <v>0</v>
      </c>
      <c r="K231" t="str">
        <f>+'Bon Liberte'!C$1</f>
        <v>ADU</v>
      </c>
      <c r="L231" t="str">
        <f t="shared" si="15"/>
        <v>F1932-ADU</v>
      </c>
    </row>
    <row r="232" spans="1:12" x14ac:dyDescent="0.2">
      <c r="A232" s="226" t="str">
        <f t="shared" si="14"/>
        <v>V;C;CL000;LIBERTE;01/04/2026;F1890-MAT;0</v>
      </c>
      <c r="B232" t="s">
        <v>18</v>
      </c>
      <c r="C232" t="s">
        <v>19</v>
      </c>
      <c r="D232">
        <v>159</v>
      </c>
      <c r="E232" t="str">
        <f t="shared" si="13"/>
        <v>LIB159</v>
      </c>
      <c r="F232" t="str">
        <f>+'Bon Liberte'!$A$1</f>
        <v>CL000</v>
      </c>
      <c r="G232" s="76">
        <f>+'Bon Liberte'!$M$9</f>
        <v>46113</v>
      </c>
      <c r="H232" t="str">
        <f>+'Bon Liberte'!M108</f>
        <v>F1890</v>
      </c>
      <c r="I232" t="str">
        <f>+'Bon Liberte'!N108</f>
        <v>Chanteneige</v>
      </c>
      <c r="J232">
        <f>+'Bon Liberte'!P108</f>
        <v>0</v>
      </c>
      <c r="K232" t="str">
        <f>+'Bon Liberte'!O108</f>
        <v>MAT</v>
      </c>
      <c r="L232" t="str">
        <f t="shared" si="15"/>
        <v>F1890-MAT</v>
      </c>
    </row>
    <row r="233" spans="1:12" x14ac:dyDescent="0.2">
      <c r="A233" s="226" t="str">
        <f t="shared" si="14"/>
        <v>V;C;CL000;LIBERTE;01/04/2026;F1890-PRIM;0</v>
      </c>
      <c r="B233" t="s">
        <v>18</v>
      </c>
      <c r="C233" t="s">
        <v>19</v>
      </c>
      <c r="D233">
        <v>160</v>
      </c>
      <c r="E233" t="str">
        <f t="shared" si="13"/>
        <v>LIB160</v>
      </c>
      <c r="F233" t="str">
        <f>+'Bon Liberte'!$A$1</f>
        <v>CL000</v>
      </c>
      <c r="G233" s="76">
        <f>+'Bon Liberte'!$M$9</f>
        <v>46113</v>
      </c>
      <c r="H233" t="str">
        <f>+'Bon Liberte'!M109</f>
        <v>F1890</v>
      </c>
      <c r="I233" t="str">
        <f>+'Bon Liberte'!N109</f>
        <v>Chanteneige</v>
      </c>
      <c r="J233">
        <f>+'Bon Liberte'!P109</f>
        <v>0</v>
      </c>
      <c r="K233" t="str">
        <f>+'Bon Liberte'!O109</f>
        <v>PRIM</v>
      </c>
      <c r="L233" t="str">
        <f t="shared" si="15"/>
        <v>F1890-PRIM</v>
      </c>
    </row>
    <row r="234" spans="1:12" x14ac:dyDescent="0.2">
      <c r="A234" s="226" t="str">
        <f t="shared" si="14"/>
        <v>V;C;CL000;LIBERTE;01/04/2026;F1890-ADU;0</v>
      </c>
      <c r="B234" t="s">
        <v>18</v>
      </c>
      <c r="C234" t="s">
        <v>19</v>
      </c>
      <c r="D234">
        <v>161</v>
      </c>
      <c r="E234" t="str">
        <f t="shared" si="13"/>
        <v>LIB161</v>
      </c>
      <c r="F234" t="str">
        <f>+'Bon Liberte'!$A$1</f>
        <v>CL000</v>
      </c>
      <c r="G234" s="76">
        <f>+'Bon Liberte'!$M$9</f>
        <v>46113</v>
      </c>
      <c r="H234" t="str">
        <f>+'Bon Liberte'!M110</f>
        <v>F1890</v>
      </c>
      <c r="I234" t="str">
        <f>+'Bon Liberte'!N110</f>
        <v>Chanteneige</v>
      </c>
      <c r="J234">
        <f>+'Bon Liberte'!P110</f>
        <v>0</v>
      </c>
      <c r="K234" t="str">
        <f>+'Bon Liberte'!C$1</f>
        <v>ADU</v>
      </c>
      <c r="L234" t="str">
        <f t="shared" si="15"/>
        <v>F1890-ADU</v>
      </c>
    </row>
    <row r="235" spans="1:12" x14ac:dyDescent="0.2">
      <c r="A235" s="226" t="str">
        <f t="shared" si="14"/>
        <v>V;C;CL000;LIBERTE;01/04/2026; ;</v>
      </c>
      <c r="B235" t="s">
        <v>18</v>
      </c>
      <c r="C235" t="s">
        <v>19</v>
      </c>
      <c r="D235">
        <v>162</v>
      </c>
      <c r="E235" t="str">
        <f t="shared" si="13"/>
        <v>LIB162</v>
      </c>
      <c r="F235" t="str">
        <f>+'Bon Liberte'!$A$1</f>
        <v>CL000</v>
      </c>
      <c r="G235" s="76">
        <f>+'Bon Liberte'!$M$9</f>
        <v>46113</v>
      </c>
      <c r="H235" s="70" t="s">
        <v>13</v>
      </c>
      <c r="L235" t="str">
        <f t="shared" si="15"/>
        <v> </v>
      </c>
    </row>
    <row r="236" spans="1:12" x14ac:dyDescent="0.2">
      <c r="A236" s="226" t="str">
        <f t="shared" si="14"/>
        <v>V;C;CL000;LIBERTE;01/04/2026;G2030-MAT;0</v>
      </c>
      <c r="B236" t="s">
        <v>18</v>
      </c>
      <c r="C236" t="s">
        <v>19</v>
      </c>
      <c r="D236">
        <v>163</v>
      </c>
      <c r="E236" t="str">
        <f t="shared" si="13"/>
        <v>LIB163</v>
      </c>
      <c r="F236" t="str">
        <f>+'Bon Liberte'!$A$1</f>
        <v>CL000</v>
      </c>
      <c r="G236" s="76">
        <f>+'Bon Liberte'!$M$9</f>
        <v>46113</v>
      </c>
      <c r="H236" t="str">
        <f>+'Bon Liberte'!M112</f>
        <v>G2030</v>
      </c>
      <c r="I236" t="str">
        <f>+'Bon Liberte'!N112</f>
        <v>Flan Nappé Caramel</v>
      </c>
      <c r="J236">
        <f>+'Bon Liberte'!P112</f>
        <v>0</v>
      </c>
      <c r="K236" t="str">
        <f>+'Bon Liberte'!O112</f>
        <v>MAT</v>
      </c>
      <c r="L236" t="str">
        <f t="shared" si="15"/>
        <v>G2030-MAT</v>
      </c>
    </row>
    <row r="237" spans="1:12" x14ac:dyDescent="0.2">
      <c r="A237" s="226" t="str">
        <f t="shared" si="14"/>
        <v>V;C;CL000;LIBERTE;01/04/2026;G2030-PRIM;0</v>
      </c>
      <c r="B237" t="s">
        <v>18</v>
      </c>
      <c r="C237" t="s">
        <v>19</v>
      </c>
      <c r="D237">
        <v>164</v>
      </c>
      <c r="E237" t="str">
        <f t="shared" si="13"/>
        <v>LIB164</v>
      </c>
      <c r="F237" t="str">
        <f>+'Bon Liberte'!$A$1</f>
        <v>CL000</v>
      </c>
      <c r="G237" s="76">
        <f>+'Bon Liberte'!$M$9</f>
        <v>46113</v>
      </c>
      <c r="H237" t="str">
        <f>+'Bon Liberte'!M113</f>
        <v>G2030</v>
      </c>
      <c r="I237" t="str">
        <f>+'Bon Liberte'!N113</f>
        <v>Flan Nappé Caramel</v>
      </c>
      <c r="J237">
        <f>+'Bon Liberte'!P113</f>
        <v>0</v>
      </c>
      <c r="K237" t="str">
        <f>+'Bon Liberte'!O113</f>
        <v>PRIM</v>
      </c>
      <c r="L237" t="str">
        <f t="shared" si="15"/>
        <v>G2030-PRIM</v>
      </c>
    </row>
    <row r="238" spans="1:12" x14ac:dyDescent="0.2">
      <c r="A238" s="226" t="str">
        <f t="shared" si="14"/>
        <v>V;C;CL000;LIBERTE;01/04/2026;G2030-ADU;0</v>
      </c>
      <c r="B238" t="s">
        <v>18</v>
      </c>
      <c r="C238" t="s">
        <v>19</v>
      </c>
      <c r="D238">
        <v>165</v>
      </c>
      <c r="E238" t="str">
        <f t="shared" si="13"/>
        <v>LIB165</v>
      </c>
      <c r="F238" t="str">
        <f>+'Bon Liberte'!$A$1</f>
        <v>CL000</v>
      </c>
      <c r="G238" s="76">
        <f>+'Bon Liberte'!$M$9</f>
        <v>46113</v>
      </c>
      <c r="H238" t="str">
        <f>+'Bon Liberte'!M114</f>
        <v>G2030</v>
      </c>
      <c r="I238" t="str">
        <f>+'Bon Liberte'!N114</f>
        <v>Flan Nappé Caramel</v>
      </c>
      <c r="J238">
        <f>+'Bon Liberte'!P114</f>
        <v>0</v>
      </c>
      <c r="K238" t="str">
        <f>+'Bon Liberte'!C$1</f>
        <v>ADU</v>
      </c>
      <c r="L238" t="str">
        <f t="shared" si="15"/>
        <v>G2030-ADU</v>
      </c>
    </row>
    <row r="239" spans="1:12" x14ac:dyDescent="0.2">
      <c r="A239" s="226" t="str">
        <f t="shared" si="14"/>
        <v>V;C;CL000;LIBERTE;01/04/2026;G2418-MAT;0</v>
      </c>
      <c r="B239" t="s">
        <v>18</v>
      </c>
      <c r="C239" t="s">
        <v>19</v>
      </c>
      <c r="D239">
        <v>166</v>
      </c>
      <c r="E239" t="str">
        <f t="shared" si="13"/>
        <v>LIB166</v>
      </c>
      <c r="F239" t="str">
        <f>+'Bon Liberte'!$A$1</f>
        <v>CL000</v>
      </c>
      <c r="G239" s="76">
        <f>+'Bon Liberte'!$M$9</f>
        <v>46113</v>
      </c>
      <c r="H239" t="str">
        <f>+'Bon Liberte'!M115</f>
        <v>G2418</v>
      </c>
      <c r="I239" t="str">
        <f>+'Bon Liberte'!N115</f>
        <v>Orange BIO</v>
      </c>
      <c r="J239">
        <f>+'Bon Liberte'!P115</f>
        <v>0</v>
      </c>
      <c r="K239" t="str">
        <f>+'Bon Liberte'!O115</f>
        <v>MAT</v>
      </c>
      <c r="L239" t="str">
        <f t="shared" si="15"/>
        <v>G2418-MAT</v>
      </c>
    </row>
    <row r="240" spans="1:12" x14ac:dyDescent="0.2">
      <c r="A240" s="226" t="str">
        <f t="shared" si="14"/>
        <v>V;C;CL000;LIBERTE;01/04/2026;G2418-PRIM;0</v>
      </c>
      <c r="B240" t="s">
        <v>18</v>
      </c>
      <c r="C240" t="s">
        <v>19</v>
      </c>
      <c r="D240">
        <v>167</v>
      </c>
      <c r="E240" t="str">
        <f t="shared" si="13"/>
        <v>LIB167</v>
      </c>
      <c r="F240" t="str">
        <f>+'Bon Liberte'!$A$1</f>
        <v>CL000</v>
      </c>
      <c r="G240" s="76">
        <f>+'Bon Liberte'!$M$9</f>
        <v>46113</v>
      </c>
      <c r="H240" t="str">
        <f>+'Bon Liberte'!M116</f>
        <v>G2418</v>
      </c>
      <c r="I240" t="str">
        <f>+'Bon Liberte'!N116</f>
        <v>Orange BIO</v>
      </c>
      <c r="J240">
        <f>+'Bon Liberte'!P116</f>
        <v>0</v>
      </c>
      <c r="K240" t="str">
        <f>+'Bon Liberte'!O116</f>
        <v>PRIM</v>
      </c>
      <c r="L240" t="str">
        <f t="shared" si="15"/>
        <v>G2418-PRIM</v>
      </c>
    </row>
    <row r="241" spans="1:12" x14ac:dyDescent="0.2">
      <c r="A241" s="226" t="str">
        <f t="shared" si="14"/>
        <v>V;C;CL000;LIBERTE;01/04/2026;G2418-ADU;0</v>
      </c>
      <c r="B241" t="s">
        <v>18</v>
      </c>
      <c r="C241" t="s">
        <v>19</v>
      </c>
      <c r="D241">
        <v>168</v>
      </c>
      <c r="E241" t="str">
        <f t="shared" si="13"/>
        <v>LIB168</v>
      </c>
      <c r="F241" t="str">
        <f>+'Bon Liberte'!$A$1</f>
        <v>CL000</v>
      </c>
      <c r="G241" s="76">
        <f>+'Bon Liberte'!$M$9</f>
        <v>46113</v>
      </c>
      <c r="H241" t="str">
        <f>+'Bon Liberte'!M117</f>
        <v>G2418</v>
      </c>
      <c r="I241" t="str">
        <f>+'Bon Liberte'!N117</f>
        <v>Orange BIO</v>
      </c>
      <c r="J241">
        <f>+'Bon Liberte'!P117</f>
        <v>0</v>
      </c>
      <c r="K241" t="str">
        <f>+'Bon Liberte'!C$1</f>
        <v>ADU</v>
      </c>
      <c r="L241" t="str">
        <f t="shared" si="15"/>
        <v>G2418-ADU</v>
      </c>
    </row>
    <row r="242" spans="1:12" x14ac:dyDescent="0.2">
      <c r="A242" s="226" t="str">
        <f t="shared" si="14"/>
        <v>V;C;CL000;LIBERTE;01/04/2026;G1972-MAT;0</v>
      </c>
      <c r="B242" t="s">
        <v>18</v>
      </c>
      <c r="C242" t="s">
        <v>19</v>
      </c>
      <c r="D242">
        <v>169</v>
      </c>
      <c r="E242" t="str">
        <f t="shared" si="13"/>
        <v>LIB169</v>
      </c>
      <c r="F242" t="str">
        <f>+'Bon Liberte'!$A$1</f>
        <v>CL000</v>
      </c>
      <c r="G242" s="76">
        <f>+'Bon Liberte'!$M$9</f>
        <v>46113</v>
      </c>
      <c r="H242" t="str">
        <f>+'Bon Liberte'!M118</f>
        <v>G1972</v>
      </c>
      <c r="I242" t="str">
        <f>+'Bon Liberte'!N118</f>
        <v>Yaourt aromatisé BIO (IDF)</v>
      </c>
      <c r="J242">
        <f>+'Bon Liberte'!P118</f>
        <v>0</v>
      </c>
      <c r="K242" t="str">
        <f>+'Bon Liberte'!O118</f>
        <v>MAT</v>
      </c>
      <c r="L242" t="str">
        <f t="shared" si="15"/>
        <v>G1972-MAT</v>
      </c>
    </row>
    <row r="243" spans="1:12" x14ac:dyDescent="0.2">
      <c r="A243" s="226" t="str">
        <f t="shared" si="14"/>
        <v>V;C;CL000;LIBERTE;01/04/2026;G1972-PRIM;0</v>
      </c>
      <c r="B243" t="s">
        <v>18</v>
      </c>
      <c r="C243" t="s">
        <v>19</v>
      </c>
      <c r="D243">
        <v>170</v>
      </c>
      <c r="E243" t="str">
        <f t="shared" si="13"/>
        <v>LIB170</v>
      </c>
      <c r="F243" t="str">
        <f>+'Bon Liberte'!$A$1</f>
        <v>CL000</v>
      </c>
      <c r="G243" s="76">
        <f>+'Bon Liberte'!$M$9</f>
        <v>46113</v>
      </c>
      <c r="H243" t="str">
        <f>+'Bon Liberte'!M119</f>
        <v>G1972</v>
      </c>
      <c r="I243" t="str">
        <f>+'Bon Liberte'!N119</f>
        <v>Yaourt aromatisé BIO (IDF)</v>
      </c>
      <c r="J243">
        <f>+'Bon Liberte'!P119</f>
        <v>0</v>
      </c>
      <c r="K243" t="str">
        <f>+'Bon Liberte'!O119</f>
        <v>PRIM</v>
      </c>
      <c r="L243" t="str">
        <f t="shared" si="15"/>
        <v>G1972-PRIM</v>
      </c>
    </row>
    <row r="244" spans="1:12" x14ac:dyDescent="0.2">
      <c r="A244" s="226" t="str">
        <f t="shared" si="14"/>
        <v>V;C;CL000;LIBERTE;01/04/2026;G1972-ADU;0</v>
      </c>
      <c r="B244" t="s">
        <v>18</v>
      </c>
      <c r="C244" t="s">
        <v>19</v>
      </c>
      <c r="D244">
        <v>171</v>
      </c>
      <c r="E244" t="str">
        <f t="shared" si="13"/>
        <v>LIB171</v>
      </c>
      <c r="F244" t="str">
        <f>+'Bon Liberte'!$A$1</f>
        <v>CL000</v>
      </c>
      <c r="G244" s="76">
        <f>+'Bon Liberte'!$M$9</f>
        <v>46113</v>
      </c>
      <c r="H244" t="str">
        <f>+'Bon Liberte'!M120</f>
        <v>G1972</v>
      </c>
      <c r="I244" t="str">
        <f>+'Bon Liberte'!N120</f>
        <v>Yaourt aromatisé BIO (IDF)</v>
      </c>
      <c r="J244">
        <f>+'Bon Liberte'!P120</f>
        <v>0</v>
      </c>
      <c r="K244" t="str">
        <f>+'Bon Liberte'!C$1</f>
        <v>ADU</v>
      </c>
      <c r="L244" t="str">
        <f t="shared" si="15"/>
        <v>G1972-ADU</v>
      </c>
    </row>
    <row r="245" spans="1:12" x14ac:dyDescent="0.2">
      <c r="A245" s="226" t="str">
        <f>"V;C;"&amp;F245&amp;";"&amp;B245&amp;";"&amp;TEXT(G245,"jj/mm/aaaa")&amp;";"&amp;L245&amp;";"&amp;J245</f>
        <v>V;C;CL000;LIBERTE;01/04/2026;G2040-ADU;0</v>
      </c>
      <c r="B245" t="s">
        <v>18</v>
      </c>
      <c r="C245" t="s">
        <v>19</v>
      </c>
      <c r="D245">
        <v>172</v>
      </c>
      <c r="E245" t="str">
        <f>+C245&amp;D245</f>
        <v>LIB172</v>
      </c>
      <c r="F245" t="str">
        <f>+'Bon Liberte'!$A$1</f>
        <v>CL000</v>
      </c>
      <c r="G245" s="76">
        <f>+'Bon Liberte'!$M$9</f>
        <v>46113</v>
      </c>
      <c r="H245" t="str">
        <f>+'Bon Liberte'!M121</f>
        <v>G2040</v>
      </c>
      <c r="I245" t="str">
        <f>+'Bon Liberte'!N121</f>
        <v>Fruit du Jour</v>
      </c>
      <c r="J245">
        <f>+'Bon Liberte'!P121</f>
        <v>0</v>
      </c>
      <c r="K245" t="str">
        <f>+'Bon Liberte'!C$1</f>
        <v>ADU</v>
      </c>
      <c r="L245" t="str">
        <f>IF(CODE(H245)=160,H245,H245&amp;"-"&amp;K245)</f>
        <v>G2040-ADU</v>
      </c>
    </row>
    <row r="246" spans="1:12" x14ac:dyDescent="0.2">
      <c r="A246" s="226" t="str">
        <f t="shared" si="14"/>
        <v>V;C;CL000;LIBERTE;02/04/2026;A1000-REPAS;191</v>
      </c>
      <c r="B246" t="s">
        <v>18</v>
      </c>
      <c r="C246" t="s">
        <v>19</v>
      </c>
      <c r="D246">
        <v>172</v>
      </c>
      <c r="E246" t="str">
        <f t="shared" si="13"/>
        <v>LIB172</v>
      </c>
      <c r="F246" t="str">
        <f>+'Bon Liberte'!$A$1</f>
        <v>CL000</v>
      </c>
      <c r="G246" s="76">
        <f>+'Bon Liberte'!$S$9</f>
        <v>46114</v>
      </c>
      <c r="H246" t="str">
        <f>+'Bon Liberte'!S64</f>
        <v>A1000</v>
      </c>
      <c r="I246" t="str">
        <f>+'Bon Liberte'!T64</f>
        <v>Total Repas</v>
      </c>
      <c r="J246">
        <f>+'Bon Liberte'!V64</f>
        <v>191</v>
      </c>
      <c r="K246" t="str">
        <f>+'Bon Liberte'!U64</f>
        <v>REPAS</v>
      </c>
      <c r="L246" t="str">
        <f t="shared" si="15"/>
        <v>A1000-REPAS</v>
      </c>
    </row>
    <row r="247" spans="1:12" x14ac:dyDescent="0.2">
      <c r="A247" s="226" t="str">
        <f t="shared" si="14"/>
        <v>V;C;CL000;LIBERTE;02/04/2026; ;</v>
      </c>
      <c r="B247" t="s">
        <v>18</v>
      </c>
      <c r="C247" t="s">
        <v>19</v>
      </c>
      <c r="D247">
        <v>173</v>
      </c>
      <c r="E247" t="str">
        <f t="shared" si="13"/>
        <v>LIB173</v>
      </c>
      <c r="F247" t="str">
        <f>+'Bon Liberte'!$A$1</f>
        <v>CL000</v>
      </c>
      <c r="G247" s="76">
        <f>+'Bon Liberte'!$S$9</f>
        <v>46114</v>
      </c>
      <c r="H247" s="70" t="s">
        <v>13</v>
      </c>
      <c r="L247" t="str">
        <f t="shared" si="15"/>
        <v> </v>
      </c>
    </row>
    <row r="248" spans="1:12" x14ac:dyDescent="0.2">
      <c r="A248" s="226" t="str">
        <f t="shared" si="14"/>
        <v>V;C;CL000;LIBERTE;02/04/2026;B1129-MAT;0</v>
      </c>
      <c r="B248" t="s">
        <v>18</v>
      </c>
      <c r="C248" t="s">
        <v>19</v>
      </c>
      <c r="D248">
        <v>174</v>
      </c>
      <c r="E248" t="str">
        <f t="shared" si="13"/>
        <v>LIB174</v>
      </c>
      <c r="F248" t="str">
        <f>+'Bon Liberte'!$A$1</f>
        <v>CL000</v>
      </c>
      <c r="G248" s="76">
        <f>+'Bon Liberte'!$S$9</f>
        <v>46114</v>
      </c>
      <c r="H248" t="str">
        <f>+'Bon Liberte'!S66</f>
        <v>B1129</v>
      </c>
      <c r="I248" t="str">
        <f>+'Bon Liberte'!T66</f>
        <v>salade coleslaw</v>
      </c>
      <c r="J248">
        <f>+'Bon Liberte'!V66</f>
        <v>0</v>
      </c>
      <c r="K248" t="str">
        <f>+'Bon Liberte'!U66</f>
        <v>MAT</v>
      </c>
      <c r="L248" t="str">
        <f t="shared" si="15"/>
        <v>B1129-MAT</v>
      </c>
    </row>
    <row r="249" spans="1:12" x14ac:dyDescent="0.2">
      <c r="A249" s="226" t="str">
        <f t="shared" si="14"/>
        <v>V;C;CL000;LIBERTE;02/04/2026;B1129-PRIM;0</v>
      </c>
      <c r="B249" t="s">
        <v>18</v>
      </c>
      <c r="C249" t="s">
        <v>19</v>
      </c>
      <c r="D249">
        <v>175</v>
      </c>
      <c r="E249" t="str">
        <f t="shared" si="13"/>
        <v>LIB175</v>
      </c>
      <c r="F249" t="str">
        <f>+'Bon Liberte'!$A$1</f>
        <v>CL000</v>
      </c>
      <c r="G249" s="76">
        <f>+'Bon Liberte'!$S$9</f>
        <v>46114</v>
      </c>
      <c r="H249" t="str">
        <f>+'Bon Liberte'!S67</f>
        <v>B1129</v>
      </c>
      <c r="I249" t="str">
        <f>+'Bon Liberte'!T67</f>
        <v>salade coleslaw</v>
      </c>
      <c r="J249">
        <f>+'Bon Liberte'!V67</f>
        <v>0</v>
      </c>
      <c r="K249" t="str">
        <f>+'Bon Liberte'!U67</f>
        <v>PRIM</v>
      </c>
      <c r="L249" t="str">
        <f t="shared" si="15"/>
        <v>B1129-PRIM</v>
      </c>
    </row>
    <row r="250" spans="1:12" x14ac:dyDescent="0.2">
      <c r="A250" s="226" t="str">
        <f t="shared" si="14"/>
        <v>V;C;CL000;LIBERTE;02/04/2026;B1129-ADU;0</v>
      </c>
      <c r="B250" t="s">
        <v>18</v>
      </c>
      <c r="C250" t="s">
        <v>19</v>
      </c>
      <c r="D250">
        <v>176</v>
      </c>
      <c r="E250" t="str">
        <f t="shared" si="13"/>
        <v>LIB176</v>
      </c>
      <c r="F250" t="str">
        <f>+'Bon Liberte'!$A$1</f>
        <v>CL000</v>
      </c>
      <c r="G250" s="76">
        <f>+'Bon Liberte'!$S$9</f>
        <v>46114</v>
      </c>
      <c r="H250" t="str">
        <f>+'Bon Liberte'!S68</f>
        <v>B1129</v>
      </c>
      <c r="I250" t="str">
        <f>+'Bon Liberte'!T68</f>
        <v>salade coleslaw</v>
      </c>
      <c r="J250">
        <f>+'Bon Liberte'!V68</f>
        <v>0</v>
      </c>
      <c r="K250" t="str">
        <f>+'Bon Liberte'!C$1</f>
        <v>ADU</v>
      </c>
      <c r="L250" t="str">
        <f t="shared" si="15"/>
        <v>B1129-ADU</v>
      </c>
    </row>
    <row r="251" spans="1:12" x14ac:dyDescent="0.2">
      <c r="A251" s="226" t="str">
        <f t="shared" si="14"/>
        <v>V;C;CL000;LIBERTE;02/04/2026;B1207-MAT;0</v>
      </c>
      <c r="B251" t="s">
        <v>18</v>
      </c>
      <c r="C251" t="s">
        <v>19</v>
      </c>
      <c r="D251">
        <v>177</v>
      </c>
      <c r="E251" t="str">
        <f t="shared" si="13"/>
        <v>LIB177</v>
      </c>
      <c r="F251" t="str">
        <f>+'Bon Liberte'!$A$1</f>
        <v>CL000</v>
      </c>
      <c r="G251" s="76">
        <f>+'Bon Liberte'!$S$9</f>
        <v>46114</v>
      </c>
      <c r="H251" t="str">
        <f>+'Bon Liberte'!S69</f>
        <v>B1207</v>
      </c>
      <c r="I251" t="str">
        <f>+'Bon Liberte'!T69</f>
        <v>Taboulé</v>
      </c>
      <c r="J251">
        <f>+'Bon Liberte'!V69</f>
        <v>0</v>
      </c>
      <c r="K251" t="str">
        <f>+'Bon Liberte'!U69</f>
        <v>MAT</v>
      </c>
      <c r="L251" t="str">
        <f t="shared" si="15"/>
        <v>B1207-MAT</v>
      </c>
    </row>
    <row r="252" spans="1:12" x14ac:dyDescent="0.2">
      <c r="A252" s="226" t="str">
        <f t="shared" si="14"/>
        <v>V;C;CL000;LIBERTE;02/04/2026;B1207-PRIM;0</v>
      </c>
      <c r="B252" t="s">
        <v>18</v>
      </c>
      <c r="C252" t="s">
        <v>19</v>
      </c>
      <c r="D252">
        <v>178</v>
      </c>
      <c r="E252" t="str">
        <f t="shared" si="13"/>
        <v>LIB178</v>
      </c>
      <c r="F252" t="str">
        <f>+'Bon Liberte'!$A$1</f>
        <v>CL000</v>
      </c>
      <c r="G252" s="76">
        <f>+'Bon Liberte'!$S$9</f>
        <v>46114</v>
      </c>
      <c r="H252" t="str">
        <f>+'Bon Liberte'!S70</f>
        <v>B1207</v>
      </c>
      <c r="I252" t="str">
        <f>+'Bon Liberte'!T70</f>
        <v>Taboulé</v>
      </c>
      <c r="J252">
        <f>+'Bon Liberte'!V70</f>
        <v>0</v>
      </c>
      <c r="K252" t="str">
        <f>+'Bon Liberte'!U70</f>
        <v>PRIM</v>
      </c>
      <c r="L252" t="str">
        <f t="shared" si="15"/>
        <v>B1207-PRIM</v>
      </c>
    </row>
    <row r="253" spans="1:12" x14ac:dyDescent="0.2">
      <c r="A253" s="226" t="str">
        <f t="shared" si="14"/>
        <v>V;C;CL000;LIBERTE;02/04/2026;B1207-ADU;0</v>
      </c>
      <c r="B253" t="s">
        <v>18</v>
      </c>
      <c r="C253" t="s">
        <v>19</v>
      </c>
      <c r="D253">
        <v>179</v>
      </c>
      <c r="E253" t="str">
        <f t="shared" si="13"/>
        <v>LIB179</v>
      </c>
      <c r="F253" t="str">
        <f>+'Bon Liberte'!$A$1</f>
        <v>CL000</v>
      </c>
      <c r="G253" s="76">
        <f>+'Bon Liberte'!$S$9</f>
        <v>46114</v>
      </c>
      <c r="H253" t="str">
        <f>+'Bon Liberte'!S71</f>
        <v>B1207</v>
      </c>
      <c r="I253" t="str">
        <f>+'Bon Liberte'!T71</f>
        <v>Taboulé</v>
      </c>
      <c r="J253">
        <f>+'Bon Liberte'!V71</f>
        <v>0</v>
      </c>
      <c r="K253" t="str">
        <f>+'Bon Liberte'!C$1</f>
        <v>ADU</v>
      </c>
      <c r="L253" t="str">
        <f t="shared" si="15"/>
        <v>B1207-ADU</v>
      </c>
    </row>
    <row r="254" spans="1:12" x14ac:dyDescent="0.2">
      <c r="A254" s="226" t="str">
        <f t="shared" si="14"/>
        <v>V;C;CL000;LIBERTE;02/04/2026;B1013-MAT;0</v>
      </c>
      <c r="B254" t="s">
        <v>18</v>
      </c>
      <c r="C254" t="s">
        <v>19</v>
      </c>
      <c r="D254">
        <v>180</v>
      </c>
      <c r="E254" t="str">
        <f t="shared" si="13"/>
        <v>LIB180</v>
      </c>
      <c r="F254" t="str">
        <f>+'Bon Liberte'!$A$1</f>
        <v>CL000</v>
      </c>
      <c r="G254" s="76">
        <f>+'Bon Liberte'!$S$9</f>
        <v>46114</v>
      </c>
      <c r="H254" t="str">
        <f>+'Bon Liberte'!S72</f>
        <v>B1013</v>
      </c>
      <c r="I254" t="str">
        <f>+'Bon Liberte'!T72</f>
        <v>Carottes Râpées</v>
      </c>
      <c r="J254">
        <f>+'Bon Liberte'!V72</f>
        <v>0</v>
      </c>
      <c r="K254" t="str">
        <f>+'Bon Liberte'!U72</f>
        <v>MAT</v>
      </c>
      <c r="L254" t="str">
        <f t="shared" si="15"/>
        <v>B1013-MAT</v>
      </c>
    </row>
    <row r="255" spans="1:12" x14ac:dyDescent="0.2">
      <c r="A255" s="226" t="str">
        <f t="shared" si="14"/>
        <v>V;C;CL000;LIBERTE;02/04/2026;B1013-PRIM;0</v>
      </c>
      <c r="B255" t="s">
        <v>18</v>
      </c>
      <c r="C255" t="s">
        <v>19</v>
      </c>
      <c r="D255">
        <v>181</v>
      </c>
      <c r="E255" t="str">
        <f t="shared" si="13"/>
        <v>LIB181</v>
      </c>
      <c r="F255" t="str">
        <f>+'Bon Liberte'!$A$1</f>
        <v>CL000</v>
      </c>
      <c r="G255" s="76">
        <f>+'Bon Liberte'!$S$9</f>
        <v>46114</v>
      </c>
      <c r="H255" t="str">
        <f>+'Bon Liberte'!S73</f>
        <v>B1013</v>
      </c>
      <c r="I255" t="str">
        <f>+'Bon Liberte'!T73</f>
        <v>Carottes Râpées</v>
      </c>
      <c r="J255">
        <f>+'Bon Liberte'!V73</f>
        <v>0</v>
      </c>
      <c r="K255" t="str">
        <f>+'Bon Liberte'!U73</f>
        <v>PRIM</v>
      </c>
      <c r="L255" t="str">
        <f t="shared" si="15"/>
        <v>B1013-PRIM</v>
      </c>
    </row>
    <row r="256" spans="1:12" x14ac:dyDescent="0.2">
      <c r="A256" s="226" t="str">
        <f t="shared" si="14"/>
        <v>V;C;CL000;LIBERTE;02/04/2026;B1013-ADU;0</v>
      </c>
      <c r="B256" t="s">
        <v>18</v>
      </c>
      <c r="C256" t="s">
        <v>19</v>
      </c>
      <c r="D256">
        <v>182</v>
      </c>
      <c r="E256" t="str">
        <f t="shared" si="13"/>
        <v>LIB182</v>
      </c>
      <c r="F256" t="str">
        <f>+'Bon Liberte'!$A$1</f>
        <v>CL000</v>
      </c>
      <c r="G256" s="76">
        <f>+'Bon Liberte'!$S$9</f>
        <v>46114</v>
      </c>
      <c r="H256" t="str">
        <f>+'Bon Liberte'!S74</f>
        <v>B1013</v>
      </c>
      <c r="I256" t="str">
        <f>+'Bon Liberte'!T74</f>
        <v>Carottes Râpées</v>
      </c>
      <c r="J256">
        <f>+'Bon Liberte'!V74</f>
        <v>0</v>
      </c>
      <c r="K256" t="str">
        <f>+'Bon Liberte'!C$1</f>
        <v>ADU</v>
      </c>
      <c r="L256" t="str">
        <f t="shared" si="15"/>
        <v>B1013-ADU</v>
      </c>
    </row>
    <row r="257" spans="1:12" x14ac:dyDescent="0.2">
      <c r="A257" s="226" t="str">
        <f t="shared" si="14"/>
        <v>V;C;CL000;LIBERTE;02/04/2026; ;</v>
      </c>
      <c r="B257" t="s">
        <v>18</v>
      </c>
      <c r="C257" t="s">
        <v>19</v>
      </c>
      <c r="D257">
        <v>183</v>
      </c>
      <c r="E257" t="str">
        <f t="shared" si="13"/>
        <v>LIB183</v>
      </c>
      <c r="F257" t="str">
        <f>+'Bon Liberte'!$A$1</f>
        <v>CL000</v>
      </c>
      <c r="G257" s="76">
        <f>+'Bon Liberte'!$S$9</f>
        <v>46114</v>
      </c>
      <c r="H257" s="70" t="s">
        <v>13</v>
      </c>
      <c r="L257" t="str">
        <f t="shared" si="15"/>
        <v> </v>
      </c>
    </row>
    <row r="258" spans="1:12" x14ac:dyDescent="0.2">
      <c r="A258" s="226" t="str">
        <f t="shared" si="14"/>
        <v>V;C;CL000;LIBERTE;02/04/2026;C1384-MAT;78</v>
      </c>
      <c r="B258" t="s">
        <v>18</v>
      </c>
      <c r="C258" t="s">
        <v>19</v>
      </c>
      <c r="D258">
        <v>184</v>
      </c>
      <c r="E258" t="str">
        <f t="shared" ref="E258:E322" si="16">+C258&amp;D258</f>
        <v>LIB184</v>
      </c>
      <c r="F258" t="str">
        <f>+'Bon Liberte'!$A$1</f>
        <v>CL000</v>
      </c>
      <c r="G258" s="76">
        <f>+'Bon Liberte'!$S$9</f>
        <v>46114</v>
      </c>
      <c r="H258" t="str">
        <f>+'Bon Liberte'!S76</f>
        <v>C1384</v>
      </c>
      <c r="I258" t="str">
        <f>+'Bon Liberte'!T76</f>
        <v>Coquillettes and cheese (plat complet)</v>
      </c>
      <c r="J258">
        <f>+'Bon Liberte'!V76</f>
        <v>78</v>
      </c>
      <c r="K258" t="str">
        <f>+'Bon Liberte'!U76</f>
        <v>MAT</v>
      </c>
      <c r="L258" t="str">
        <f t="shared" si="15"/>
        <v>C1384-MAT</v>
      </c>
    </row>
    <row r="259" spans="1:12" x14ac:dyDescent="0.2">
      <c r="A259" s="226" t="str">
        <f t="shared" si="14"/>
        <v>V;C;CL000;LIBERTE;02/04/2026;C1384-PRIM;106</v>
      </c>
      <c r="B259" t="s">
        <v>18</v>
      </c>
      <c r="C259" t="s">
        <v>19</v>
      </c>
      <c r="D259">
        <v>185</v>
      </c>
      <c r="E259" t="str">
        <f t="shared" si="16"/>
        <v>LIB185</v>
      </c>
      <c r="F259" t="str">
        <f>+'Bon Liberte'!$A$1</f>
        <v>CL000</v>
      </c>
      <c r="G259" s="76">
        <f>+'Bon Liberte'!$S$9</f>
        <v>46114</v>
      </c>
      <c r="H259" t="str">
        <f>+'Bon Liberte'!S77</f>
        <v>C1384</v>
      </c>
      <c r="I259" t="str">
        <f>+'Bon Liberte'!T77</f>
        <v>Coquillettes and cheese (plat complet)</v>
      </c>
      <c r="J259">
        <f>+'Bon Liberte'!V77</f>
        <v>106</v>
      </c>
      <c r="K259" t="str">
        <f>+'Bon Liberte'!U77</f>
        <v>PRIM</v>
      </c>
      <c r="L259" t="str">
        <f t="shared" si="15"/>
        <v>C1384-PRIM</v>
      </c>
    </row>
    <row r="260" spans="1:12" x14ac:dyDescent="0.2">
      <c r="A260" s="226" t="str">
        <f t="shared" si="14"/>
        <v>V;C;CL000;LIBERTE;02/04/2026;C1384-ADU;7</v>
      </c>
      <c r="B260" t="s">
        <v>18</v>
      </c>
      <c r="C260" t="s">
        <v>19</v>
      </c>
      <c r="D260">
        <v>186</v>
      </c>
      <c r="E260" t="str">
        <f t="shared" si="16"/>
        <v>LIB186</v>
      </c>
      <c r="F260" t="str">
        <f>+'Bon Liberte'!$A$1</f>
        <v>CL000</v>
      </c>
      <c r="G260" s="76">
        <f>+'Bon Liberte'!$S$9</f>
        <v>46114</v>
      </c>
      <c r="H260" t="str">
        <f>+'Bon Liberte'!S78</f>
        <v>C1384</v>
      </c>
      <c r="I260" t="str">
        <f>+'Bon Liberte'!T78</f>
        <v>Coquillettes and cheese (plat complet)</v>
      </c>
      <c r="J260">
        <f>+'Bon Liberte'!V78</f>
        <v>7</v>
      </c>
      <c r="K260" t="str">
        <f>+'Bon Liberte'!I$1</f>
        <v>ADU</v>
      </c>
      <c r="L260" t="str">
        <f t="shared" si="15"/>
        <v>C1384-ADU</v>
      </c>
    </row>
    <row r="261" spans="1:12" x14ac:dyDescent="0.2">
      <c r="A261" s="226" t="str">
        <f t="shared" si="14"/>
        <v>V;C;CL000;LIBERTE;02/04/2026;C1356-MAT;0</v>
      </c>
      <c r="B261" t="s">
        <v>18</v>
      </c>
      <c r="C261" t="s">
        <v>19</v>
      </c>
      <c r="D261">
        <v>187</v>
      </c>
      <c r="E261" t="str">
        <f t="shared" si="16"/>
        <v>LIB187</v>
      </c>
      <c r="F261" t="str">
        <f>+'Bon Liberte'!$A$1</f>
        <v>CL000</v>
      </c>
      <c r="G261" s="76">
        <f>+'Bon Liberte'!$S$9</f>
        <v>46114</v>
      </c>
      <c r="H261" t="str">
        <f>+'Bon Liberte'!S79</f>
        <v>C1356</v>
      </c>
      <c r="I261" t="str">
        <f>+'Bon Liberte'!T79</f>
        <v>Ailes de poulet issue du Label Rouge</v>
      </c>
      <c r="J261">
        <f>+'Bon Liberte'!V79</f>
        <v>0</v>
      </c>
      <c r="K261" t="str">
        <f>+'Bon Liberte'!U79</f>
        <v>MAT</v>
      </c>
      <c r="L261" t="str">
        <f t="shared" si="15"/>
        <v>C1356-MAT</v>
      </c>
    </row>
    <row r="262" spans="1:12" x14ac:dyDescent="0.2">
      <c r="A262" s="226" t="str">
        <f t="shared" si="14"/>
        <v>V;C;CL000;LIBERTE;02/04/2026;C1356-PRIM;0</v>
      </c>
      <c r="B262" t="s">
        <v>18</v>
      </c>
      <c r="C262" t="s">
        <v>19</v>
      </c>
      <c r="D262">
        <v>188</v>
      </c>
      <c r="E262" t="str">
        <f t="shared" si="16"/>
        <v>LIB188</v>
      </c>
      <c r="F262" t="str">
        <f>+'Bon Liberte'!$A$1</f>
        <v>CL000</v>
      </c>
      <c r="G262" s="76">
        <f>+'Bon Liberte'!$S$9</f>
        <v>46114</v>
      </c>
      <c r="H262" t="str">
        <f>+'Bon Liberte'!S80</f>
        <v>C1356</v>
      </c>
      <c r="I262" t="str">
        <f>+'Bon Liberte'!T80</f>
        <v>Ailes de poulet issue du Label Rouge</v>
      </c>
      <c r="J262">
        <f>+'Bon Liberte'!V80</f>
        <v>0</v>
      </c>
      <c r="K262" t="str">
        <f>+'Bon Liberte'!U80</f>
        <v>PRIM</v>
      </c>
      <c r="L262" t="str">
        <f t="shared" si="15"/>
        <v>C1356-PRIM</v>
      </c>
    </row>
    <row r="263" spans="1:12" x14ac:dyDescent="0.2">
      <c r="A263" s="226" t="str">
        <f t="shared" si="14"/>
        <v>V;C;CL000;LIBERTE;02/04/2026;C1356-ADU;0</v>
      </c>
      <c r="B263" t="s">
        <v>18</v>
      </c>
      <c r="C263" t="s">
        <v>19</v>
      </c>
      <c r="D263">
        <v>189</v>
      </c>
      <c r="E263" t="str">
        <f t="shared" si="16"/>
        <v>LIB189</v>
      </c>
      <c r="F263" t="str">
        <f>+'Bon Liberte'!$A$1</f>
        <v>CL000</v>
      </c>
      <c r="G263" s="76">
        <f>+'Bon Liberte'!$S$9</f>
        <v>46114</v>
      </c>
      <c r="H263" t="str">
        <f>+'Bon Liberte'!S81</f>
        <v>C1356</v>
      </c>
      <c r="I263" t="str">
        <f>+'Bon Liberte'!T81</f>
        <v>Ailes de poulet issue du Label Rouge</v>
      </c>
      <c r="J263">
        <f>+'Bon Liberte'!V81</f>
        <v>0</v>
      </c>
      <c r="K263" t="str">
        <f>+'Bon Liberte'!I$1</f>
        <v>ADU</v>
      </c>
      <c r="L263" t="str">
        <f t="shared" si="15"/>
        <v>C1356-ADU</v>
      </c>
    </row>
    <row r="264" spans="1:12" x14ac:dyDescent="0.2">
      <c r="A264" s="226" t="str">
        <f t="shared" si="14"/>
        <v>V;C;CL000;LIBERTE;02/04/2026;C1407-MAT;0</v>
      </c>
      <c r="B264" t="s">
        <v>18</v>
      </c>
      <c r="C264" t="s">
        <v>19</v>
      </c>
      <c r="D264">
        <v>190</v>
      </c>
      <c r="E264" t="str">
        <f t="shared" si="16"/>
        <v>LIB190</v>
      </c>
      <c r="F264" t="str">
        <f>+'Bon Liberte'!$A$1</f>
        <v>CL000</v>
      </c>
      <c r="G264" s="76">
        <f>+'Bon Liberte'!$S$9</f>
        <v>46114</v>
      </c>
      <c r="H264" t="str">
        <f>+'Bon Liberte'!S82</f>
        <v>C1407</v>
      </c>
      <c r="I264" t="str">
        <f>+'Bon Liberte'!T82</f>
        <v>Filet de Colin/Hoki MSC meunière.</v>
      </c>
      <c r="J264">
        <f>+'Bon Liberte'!V82</f>
        <v>0</v>
      </c>
      <c r="K264" t="str">
        <f>+'Bon Liberte'!U82</f>
        <v>MAT</v>
      </c>
      <c r="L264" t="str">
        <f t="shared" si="15"/>
        <v>C1407-MAT</v>
      </c>
    </row>
    <row r="265" spans="1:12" x14ac:dyDescent="0.2">
      <c r="A265" s="226" t="str">
        <f t="shared" si="14"/>
        <v>V;C;CL000;LIBERTE;02/04/2026;C1407-PRIM;0</v>
      </c>
      <c r="B265" t="s">
        <v>18</v>
      </c>
      <c r="C265" t="s">
        <v>19</v>
      </c>
      <c r="D265">
        <v>191</v>
      </c>
      <c r="E265" t="str">
        <f t="shared" si="16"/>
        <v>LIB191</v>
      </c>
      <c r="F265" t="str">
        <f>+'Bon Liberte'!$A$1</f>
        <v>CL000</v>
      </c>
      <c r="G265" s="76">
        <f>+'Bon Liberte'!$S$9</f>
        <v>46114</v>
      </c>
      <c r="H265" t="str">
        <f>+'Bon Liberte'!S83</f>
        <v>C1407</v>
      </c>
      <c r="I265" t="str">
        <f>+'Bon Liberte'!T83</f>
        <v>Filet de Colin/Hoki MSC meunière.</v>
      </c>
      <c r="J265">
        <f>+'Bon Liberte'!V83</f>
        <v>0</v>
      </c>
      <c r="K265" t="str">
        <f>+'Bon Liberte'!U83</f>
        <v>PRIM</v>
      </c>
      <c r="L265" t="str">
        <f t="shared" si="15"/>
        <v>C1407-PRIM</v>
      </c>
    </row>
    <row r="266" spans="1:12" x14ac:dyDescent="0.2">
      <c r="A266" s="226" t="str">
        <f t="shared" si="14"/>
        <v>V;C;CL000;LIBERTE;02/04/2026;C1407-ADU;0</v>
      </c>
      <c r="B266" t="s">
        <v>18</v>
      </c>
      <c r="C266" t="s">
        <v>19</v>
      </c>
      <c r="D266">
        <v>192</v>
      </c>
      <c r="E266" t="str">
        <f t="shared" si="16"/>
        <v>LIB192</v>
      </c>
      <c r="F266" t="str">
        <f>+'Bon Liberte'!$A$1</f>
        <v>CL000</v>
      </c>
      <c r="G266" s="76">
        <f>+'Bon Liberte'!$S$9</f>
        <v>46114</v>
      </c>
      <c r="H266" t="str">
        <f>+'Bon Liberte'!S84</f>
        <v>C1407</v>
      </c>
      <c r="I266" t="str">
        <f>+'Bon Liberte'!T84</f>
        <v>Filet de Colin/Hoki MSC meunière.</v>
      </c>
      <c r="J266">
        <f>+'Bon Liberte'!V84</f>
        <v>0</v>
      </c>
      <c r="K266" t="str">
        <f>+'Bon Liberte'!I$1</f>
        <v>ADU</v>
      </c>
      <c r="L266" t="str">
        <f t="shared" si="15"/>
        <v>C1407-ADU</v>
      </c>
    </row>
    <row r="267" spans="1:12" x14ac:dyDescent="0.2">
      <c r="A267" s="226" t="str">
        <f t="shared" ref="A267:A331" si="17">"V;C;"&amp;F267&amp;";"&amp;B267&amp;";"&amp;TEXT(G267,"jj/mm/aaaa")&amp;";"&amp;L267&amp;";"&amp;J267</f>
        <v>V;C;CL000;LIBERTE;02/04/2026;C2446-MAT;0</v>
      </c>
      <c r="B267" t="s">
        <v>18</v>
      </c>
      <c r="C267" t="s">
        <v>19</v>
      </c>
      <c r="D267">
        <v>193</v>
      </c>
      <c r="E267" t="str">
        <f t="shared" si="16"/>
        <v>LIB193</v>
      </c>
      <c r="F267" t="str">
        <f>+'Bon Liberte'!$A$1</f>
        <v>CL000</v>
      </c>
      <c r="G267" s="76">
        <f>+'Bon Liberte'!$S$9</f>
        <v>46114</v>
      </c>
      <c r="H267" t="str">
        <f>+'Bon Liberte'!S85</f>
        <v>C2446</v>
      </c>
      <c r="I267" t="str">
        <f>+'Bon Liberte'!T85</f>
        <v>Steak Haché au Jus (VBF)</v>
      </c>
      <c r="J267">
        <f>+'Bon Liberte'!V85</f>
        <v>0</v>
      </c>
      <c r="K267" t="str">
        <f>+'Bon Liberte'!U85</f>
        <v>MAT</v>
      </c>
      <c r="L267" t="str">
        <f t="shared" si="15"/>
        <v>C2446-MAT</v>
      </c>
    </row>
    <row r="268" spans="1:12" x14ac:dyDescent="0.2">
      <c r="A268" s="226" t="str">
        <f t="shared" si="17"/>
        <v>V;C;CL000;LIBERTE;02/04/2026;C2446-PRIM;0</v>
      </c>
      <c r="B268" t="s">
        <v>18</v>
      </c>
      <c r="C268" t="s">
        <v>19</v>
      </c>
      <c r="D268">
        <v>194</v>
      </c>
      <c r="E268" t="str">
        <f t="shared" si="16"/>
        <v>LIB194</v>
      </c>
      <c r="F268" t="str">
        <f>+'Bon Liberte'!$A$1</f>
        <v>CL000</v>
      </c>
      <c r="G268" s="76">
        <f>+'Bon Liberte'!$S$9</f>
        <v>46114</v>
      </c>
      <c r="H268" t="str">
        <f>+'Bon Liberte'!S86</f>
        <v>C2446</v>
      </c>
      <c r="I268" t="str">
        <f>+'Bon Liberte'!T86</f>
        <v>Steak Haché au Jus (VBF)</v>
      </c>
      <c r="J268">
        <f>+'Bon Liberte'!V86</f>
        <v>0</v>
      </c>
      <c r="K268" t="str">
        <f>+'Bon Liberte'!U86</f>
        <v>PRIM</v>
      </c>
      <c r="L268" t="str">
        <f t="shared" ref="L268:L332" si="18">IF(CODE(H268)=160,H268,H268&amp;"-"&amp;K268)</f>
        <v>C2446-PRIM</v>
      </c>
    </row>
    <row r="269" spans="1:12" x14ac:dyDescent="0.2">
      <c r="A269" s="226" t="str">
        <f t="shared" si="17"/>
        <v>V;C;CL000;LIBERTE;02/04/2026;C2446-ADU;0</v>
      </c>
      <c r="B269" t="s">
        <v>18</v>
      </c>
      <c r="C269" t="s">
        <v>19</v>
      </c>
      <c r="D269">
        <v>195</v>
      </c>
      <c r="E269" t="str">
        <f t="shared" si="16"/>
        <v>LIB195</v>
      </c>
      <c r="F269" t="str">
        <f>+'Bon Liberte'!$A$1</f>
        <v>CL000</v>
      </c>
      <c r="G269" s="76">
        <f>+'Bon Liberte'!$S$9</f>
        <v>46114</v>
      </c>
      <c r="H269" t="str">
        <f>+'Bon Liberte'!S87</f>
        <v>C2446</v>
      </c>
      <c r="I269" t="str">
        <f>+'Bon Liberte'!T87</f>
        <v>Steak Haché au Jus (VBF)</v>
      </c>
      <c r="J269">
        <f>+'Bon Liberte'!V87</f>
        <v>0</v>
      </c>
      <c r="K269" t="str">
        <f>+'Bon Liberte'!I$1</f>
        <v>ADU</v>
      </c>
      <c r="L269" t="str">
        <f t="shared" si="18"/>
        <v>C2446-ADU</v>
      </c>
    </row>
    <row r="270" spans="1:12" x14ac:dyDescent="0.2">
      <c r="A270" s="226" t="str">
        <f t="shared" si="17"/>
        <v>V;C;CL000;LIBERTE;02/04/2026;C1534-MAT;0</v>
      </c>
      <c r="B270" t="s">
        <v>18</v>
      </c>
      <c r="C270" t="s">
        <v>19</v>
      </c>
      <c r="D270">
        <v>196</v>
      </c>
      <c r="E270" t="str">
        <f t="shared" si="16"/>
        <v>LIB196</v>
      </c>
      <c r="F270" t="str">
        <f>+'Bon Liberte'!$A$1</f>
        <v>CL000</v>
      </c>
      <c r="G270" s="76">
        <f>+'Bon Liberte'!$S$9</f>
        <v>46114</v>
      </c>
      <c r="H270" t="str">
        <f>+'Bon Liberte'!S88</f>
        <v>C1534</v>
      </c>
      <c r="I270" t="str">
        <f>+'Bon Liberte'!T88</f>
        <v>Poulet Rôti au jus</v>
      </c>
      <c r="J270">
        <f>+'Bon Liberte'!V88</f>
        <v>0</v>
      </c>
      <c r="K270" t="str">
        <f>+'Bon Liberte'!U88</f>
        <v>MAT</v>
      </c>
      <c r="L270" t="str">
        <f t="shared" si="18"/>
        <v>C1534-MAT</v>
      </c>
    </row>
    <row r="271" spans="1:12" x14ac:dyDescent="0.2">
      <c r="A271" s="226" t="str">
        <f t="shared" si="17"/>
        <v>V;C;CL000;LIBERTE;02/04/2026;C1534-PRIM;0</v>
      </c>
      <c r="B271" t="s">
        <v>18</v>
      </c>
      <c r="C271" t="s">
        <v>19</v>
      </c>
      <c r="D271">
        <v>197</v>
      </c>
      <c r="E271" t="str">
        <f t="shared" si="16"/>
        <v>LIB197</v>
      </c>
      <c r="F271" t="str">
        <f>+'Bon Liberte'!$A$1</f>
        <v>CL000</v>
      </c>
      <c r="G271" s="76">
        <f>+'Bon Liberte'!$S$9</f>
        <v>46114</v>
      </c>
      <c r="H271" t="str">
        <f>+'Bon Liberte'!S89</f>
        <v>C1534</v>
      </c>
      <c r="I271" t="str">
        <f>+'Bon Liberte'!T89</f>
        <v>Poulet Rôti au jus</v>
      </c>
      <c r="J271">
        <f>+'Bon Liberte'!V89</f>
        <v>0</v>
      </c>
      <c r="K271" t="str">
        <f>+'Bon Liberte'!U89</f>
        <v>PRIM</v>
      </c>
      <c r="L271" t="str">
        <f t="shared" si="18"/>
        <v>C1534-PRIM</v>
      </c>
    </row>
    <row r="272" spans="1:12" x14ac:dyDescent="0.2">
      <c r="A272" s="226" t="str">
        <f t="shared" si="17"/>
        <v>V;C;CL000;LIBERTE;02/04/2026;C1534-ADU;0</v>
      </c>
      <c r="B272" t="s">
        <v>18</v>
      </c>
      <c r="C272" t="s">
        <v>19</v>
      </c>
      <c r="D272">
        <v>198</v>
      </c>
      <c r="E272" t="str">
        <f t="shared" si="16"/>
        <v>LIB198</v>
      </c>
      <c r="F272" t="str">
        <f>+'Bon Liberte'!$A$1</f>
        <v>CL000</v>
      </c>
      <c r="G272" s="76">
        <f>+'Bon Liberte'!$S$9</f>
        <v>46114</v>
      </c>
      <c r="H272" t="str">
        <f>+'Bon Liberte'!S90</f>
        <v>C1534</v>
      </c>
      <c r="I272" t="str">
        <f>+'Bon Liberte'!T90</f>
        <v>Poulet Rôti au jus</v>
      </c>
      <c r="J272">
        <f>+'Bon Liberte'!V90</f>
        <v>0</v>
      </c>
      <c r="K272" t="str">
        <f>+'Bon Liberte'!I$1</f>
        <v>ADU</v>
      </c>
      <c r="L272" t="str">
        <f t="shared" si="18"/>
        <v>C1534-ADU</v>
      </c>
    </row>
    <row r="273" spans="1:12" x14ac:dyDescent="0.2">
      <c r="A273" s="226" t="str">
        <f t="shared" si="17"/>
        <v>V;C;CL000;LIBERTE;02/04/2026; ;</v>
      </c>
      <c r="B273" t="s">
        <v>18</v>
      </c>
      <c r="C273" t="s">
        <v>19</v>
      </c>
      <c r="D273">
        <v>199</v>
      </c>
      <c r="E273" t="str">
        <f t="shared" si="16"/>
        <v>LIB199</v>
      </c>
      <c r="F273" t="str">
        <f>+'Bon Liberte'!$A$1</f>
        <v>CL000</v>
      </c>
      <c r="G273" s="76">
        <f>+'Bon Liberte'!$S$9</f>
        <v>46114</v>
      </c>
      <c r="H273" s="70" t="s">
        <v>13</v>
      </c>
      <c r="L273" t="str">
        <f t="shared" si="18"/>
        <v> </v>
      </c>
    </row>
    <row r="274" spans="1:12" x14ac:dyDescent="0.2">
      <c r="A274" s="226" t="str">
        <f t="shared" si="17"/>
        <v>V;C;CL000;LIBERTE;02/04/2026;C1882-MAT;78</v>
      </c>
      <c r="B274" t="s">
        <v>18</v>
      </c>
      <c r="C274" t="s">
        <v>19</v>
      </c>
      <c r="D274">
        <v>200</v>
      </c>
      <c r="E274" t="str">
        <f t="shared" si="16"/>
        <v>LIB200</v>
      </c>
      <c r="F274" t="str">
        <f>+'Bon Liberte'!$A$1</f>
        <v>CL000</v>
      </c>
      <c r="G274" s="76">
        <f>+'Bon Liberte'!$S$9</f>
        <v>46114</v>
      </c>
      <c r="H274" t="str">
        <f>+'Bon Liberte'!S92</f>
        <v>C1882</v>
      </c>
      <c r="I274" t="str">
        <f>+'Bon Liberte'!T92</f>
        <v>(Plat Complet)</v>
      </c>
      <c r="J274">
        <f>+'Bon Liberte'!V92</f>
        <v>78</v>
      </c>
      <c r="K274" t="str">
        <f>+'Bon Liberte'!U92</f>
        <v>MAT</v>
      </c>
      <c r="L274" t="str">
        <f t="shared" si="18"/>
        <v>C1882-MAT</v>
      </c>
    </row>
    <row r="275" spans="1:12" x14ac:dyDescent="0.2">
      <c r="A275" s="226" t="str">
        <f t="shared" si="17"/>
        <v>V;C;CL000;LIBERTE;02/04/2026;C1882-PRIM;106</v>
      </c>
      <c r="B275" t="s">
        <v>18</v>
      </c>
      <c r="C275" t="s">
        <v>19</v>
      </c>
      <c r="D275">
        <v>201</v>
      </c>
      <c r="E275" t="str">
        <f t="shared" si="16"/>
        <v>LIB201</v>
      </c>
      <c r="F275" t="str">
        <f>+'Bon Liberte'!$A$1</f>
        <v>CL000</v>
      </c>
      <c r="G275" s="76">
        <f>+'Bon Liberte'!$S$9</f>
        <v>46114</v>
      </c>
      <c r="H275" t="str">
        <f>+'Bon Liberte'!S93</f>
        <v>C1882</v>
      </c>
      <c r="I275" t="str">
        <f>+'Bon Liberte'!T93</f>
        <v>(Plat Complet)</v>
      </c>
      <c r="J275">
        <f>+'Bon Liberte'!V93</f>
        <v>106</v>
      </c>
      <c r="K275" t="str">
        <f>+'Bon Liberte'!U93</f>
        <v>PRIM</v>
      </c>
      <c r="L275" t="str">
        <f t="shared" si="18"/>
        <v>C1882-PRIM</v>
      </c>
    </row>
    <row r="276" spans="1:12" x14ac:dyDescent="0.2">
      <c r="A276" s="226" t="str">
        <f t="shared" si="17"/>
        <v>V;C;CL000;LIBERTE;02/04/2026;C1882-ADU;7</v>
      </c>
      <c r="B276" t="s">
        <v>18</v>
      </c>
      <c r="C276" t="s">
        <v>19</v>
      </c>
      <c r="D276">
        <v>202</v>
      </c>
      <c r="E276" t="str">
        <f t="shared" si="16"/>
        <v>LIB202</v>
      </c>
      <c r="F276" t="str">
        <f>+'Bon Liberte'!$A$1</f>
        <v>CL000</v>
      </c>
      <c r="G276" s="76">
        <f>+'Bon Liberte'!$S$9</f>
        <v>46114</v>
      </c>
      <c r="H276" t="str">
        <f>+'Bon Liberte'!S94</f>
        <v>C1882</v>
      </c>
      <c r="I276" t="str">
        <f>+'Bon Liberte'!T94</f>
        <v>(Plat Complet)</v>
      </c>
      <c r="J276">
        <f>+'Bon Liberte'!V94</f>
        <v>7</v>
      </c>
      <c r="K276" t="str">
        <f>+'Bon Liberte'!I$1</f>
        <v>ADU</v>
      </c>
      <c r="L276" t="str">
        <f t="shared" si="18"/>
        <v>C1882-ADU</v>
      </c>
    </row>
    <row r="277" spans="1:12" x14ac:dyDescent="0.2">
      <c r="A277" s="226" t="str">
        <f t="shared" si="17"/>
        <v>V;C;CL000;LIBERTE;02/04/2026;D1728-MAT;0</v>
      </c>
      <c r="B277" t="s">
        <v>18</v>
      </c>
      <c r="C277" t="s">
        <v>19</v>
      </c>
      <c r="D277">
        <v>203</v>
      </c>
      <c r="E277" t="str">
        <f t="shared" si="16"/>
        <v>LIB203</v>
      </c>
      <c r="F277" t="str">
        <f>+'Bon Liberte'!$A$1</f>
        <v>CL000</v>
      </c>
      <c r="G277" s="76">
        <f>+'Bon Liberte'!$S$9</f>
        <v>46114</v>
      </c>
      <c r="H277" t="str">
        <f>+'Bon Liberte'!S95</f>
        <v>D1728</v>
      </c>
      <c r="I277" t="str">
        <f>+'Bon Liberte'!T95</f>
        <v>Jardinière de légumes CE2 (carottes, navets, pois, haricots)</v>
      </c>
      <c r="J277">
        <f>+'Bon Liberte'!V95</f>
        <v>0</v>
      </c>
      <c r="K277" t="str">
        <f>+'Bon Liberte'!U95</f>
        <v>MAT</v>
      </c>
      <c r="L277" t="str">
        <f t="shared" si="18"/>
        <v>D1728-MAT</v>
      </c>
    </row>
    <row r="278" spans="1:12" x14ac:dyDescent="0.2">
      <c r="A278" s="226" t="str">
        <f t="shared" si="17"/>
        <v>V;C;CL000;LIBERTE;02/04/2026;D1728-PRIM;0</v>
      </c>
      <c r="B278" t="s">
        <v>18</v>
      </c>
      <c r="C278" t="s">
        <v>19</v>
      </c>
      <c r="D278">
        <v>204</v>
      </c>
      <c r="E278" t="str">
        <f t="shared" si="16"/>
        <v>LIB204</v>
      </c>
      <c r="F278" t="str">
        <f>+'Bon Liberte'!$A$1</f>
        <v>CL000</v>
      </c>
      <c r="G278" s="76">
        <f>+'Bon Liberte'!$S$9</f>
        <v>46114</v>
      </c>
      <c r="H278" t="str">
        <f>+'Bon Liberte'!S96</f>
        <v>D1728</v>
      </c>
      <c r="I278" t="str">
        <f>+'Bon Liberte'!T96</f>
        <v>Jardinière de légumes CE2 (carottes, navets, pois, haricots)</v>
      </c>
      <c r="J278">
        <f>+'Bon Liberte'!V96</f>
        <v>0</v>
      </c>
      <c r="K278" t="str">
        <f>+'Bon Liberte'!U96</f>
        <v>PRIM</v>
      </c>
      <c r="L278" t="str">
        <f t="shared" si="18"/>
        <v>D1728-PRIM</v>
      </c>
    </row>
    <row r="279" spans="1:12" x14ac:dyDescent="0.2">
      <c r="A279" s="226" t="str">
        <f t="shared" si="17"/>
        <v>V;C;CL000;LIBERTE;02/04/2026;D1728-ADU;0</v>
      </c>
      <c r="B279" t="s">
        <v>18</v>
      </c>
      <c r="C279" t="s">
        <v>19</v>
      </c>
      <c r="D279">
        <v>205</v>
      </c>
      <c r="E279" t="str">
        <f t="shared" si="16"/>
        <v>LIB205</v>
      </c>
      <c r="F279" t="str">
        <f>+'Bon Liberte'!$A$1</f>
        <v>CL000</v>
      </c>
      <c r="G279" s="76">
        <f>+'Bon Liberte'!$S$9</f>
        <v>46114</v>
      </c>
      <c r="H279" t="str">
        <f>+'Bon Liberte'!S97</f>
        <v>D1728</v>
      </c>
      <c r="I279" t="str">
        <f>+'Bon Liberte'!T97</f>
        <v>Jardinière de légumes CE2 (carottes, navets, pois, haricots)</v>
      </c>
      <c r="J279">
        <f>+'Bon Liberte'!V97</f>
        <v>0</v>
      </c>
      <c r="K279" t="str">
        <f>+'Bon Liberte'!I$1</f>
        <v>ADU</v>
      </c>
      <c r="L279" t="str">
        <f t="shared" si="18"/>
        <v>D1728-ADU</v>
      </c>
    </row>
    <row r="280" spans="1:12" x14ac:dyDescent="0.2">
      <c r="A280" s="226" t="str">
        <f t="shared" si="17"/>
        <v>V;C;CL000;LIBERTE;02/04/2026;D1818-MAT;0</v>
      </c>
      <c r="B280" t="s">
        <v>18</v>
      </c>
      <c r="C280" t="s">
        <v>19</v>
      </c>
      <c r="D280">
        <v>206</v>
      </c>
      <c r="E280" t="str">
        <f t="shared" si="16"/>
        <v>LIB206</v>
      </c>
      <c r="F280" t="str">
        <f>+'Bon Liberte'!$A$1</f>
        <v>CL000</v>
      </c>
      <c r="G280" s="76">
        <f>+'Bon Liberte'!$S$9</f>
        <v>46114</v>
      </c>
      <c r="H280" t="str">
        <f>+'Bon Liberte'!S98</f>
        <v>D1818</v>
      </c>
      <c r="I280" t="str">
        <f>+'Bon Liberte'!T98</f>
        <v>Riz Blanc</v>
      </c>
      <c r="J280">
        <f>+'Bon Liberte'!V98</f>
        <v>0</v>
      </c>
      <c r="K280" t="str">
        <f>+'Bon Liberte'!U98</f>
        <v>MAT</v>
      </c>
      <c r="L280" t="str">
        <f t="shared" si="18"/>
        <v>D1818-MAT</v>
      </c>
    </row>
    <row r="281" spans="1:12" x14ac:dyDescent="0.2">
      <c r="A281" s="226" t="str">
        <f t="shared" si="17"/>
        <v>V;C;CL000;LIBERTE;02/04/2026;D1818-PRIM;0</v>
      </c>
      <c r="B281" t="s">
        <v>18</v>
      </c>
      <c r="C281" t="s">
        <v>19</v>
      </c>
      <c r="D281">
        <v>207</v>
      </c>
      <c r="E281" t="str">
        <f t="shared" si="16"/>
        <v>LIB207</v>
      </c>
      <c r="F281" t="str">
        <f>+'Bon Liberte'!$A$1</f>
        <v>CL000</v>
      </c>
      <c r="G281" s="76">
        <f>+'Bon Liberte'!$S$9</f>
        <v>46114</v>
      </c>
      <c r="H281" t="str">
        <f>+'Bon Liberte'!S99</f>
        <v>D1818</v>
      </c>
      <c r="I281" t="str">
        <f>+'Bon Liberte'!T99</f>
        <v>Riz Blanc</v>
      </c>
      <c r="J281">
        <f>+'Bon Liberte'!V99</f>
        <v>0</v>
      </c>
      <c r="K281" t="str">
        <f>+'Bon Liberte'!U99</f>
        <v>PRIM</v>
      </c>
      <c r="L281" t="str">
        <f t="shared" si="18"/>
        <v>D1818-PRIM</v>
      </c>
    </row>
    <row r="282" spans="1:12" x14ac:dyDescent="0.2">
      <c r="A282" s="226" t="str">
        <f t="shared" si="17"/>
        <v>V;C;CL000;LIBERTE;02/04/2026;D1818-ADU;0</v>
      </c>
      <c r="B282" t="s">
        <v>18</v>
      </c>
      <c r="C282" t="s">
        <v>19</v>
      </c>
      <c r="D282">
        <v>208</v>
      </c>
      <c r="E282" t="str">
        <f t="shared" si="16"/>
        <v>LIB208</v>
      </c>
      <c r="F282" t="str">
        <f>+'Bon Liberte'!$A$1</f>
        <v>CL000</v>
      </c>
      <c r="G282" s="76">
        <f>+'Bon Liberte'!$S$9</f>
        <v>46114</v>
      </c>
      <c r="H282" t="str">
        <f>+'Bon Liberte'!S100</f>
        <v>D1818</v>
      </c>
      <c r="I282" t="str">
        <f>+'Bon Liberte'!T100</f>
        <v>Riz Blanc</v>
      </c>
      <c r="J282">
        <f>+'Bon Liberte'!V100</f>
        <v>0</v>
      </c>
      <c r="K282" t="str">
        <f>+'Bon Liberte'!I$1</f>
        <v>ADU</v>
      </c>
      <c r="L282" t="str">
        <f t="shared" si="18"/>
        <v>D1818-ADU</v>
      </c>
    </row>
    <row r="283" spans="1:12" x14ac:dyDescent="0.2">
      <c r="A283" s="226" t="str">
        <f t="shared" si="17"/>
        <v>V;C;CL000;LIBERTE;02/04/2026;D1725-MAT;0</v>
      </c>
      <c r="B283" t="s">
        <v>18</v>
      </c>
      <c r="C283" t="s">
        <v>19</v>
      </c>
      <c r="D283">
        <v>209</v>
      </c>
      <c r="E283" t="str">
        <f t="shared" si="16"/>
        <v>LIB209</v>
      </c>
      <c r="F283" t="str">
        <f>+'Bon Liberte'!$A$1</f>
        <v>CL000</v>
      </c>
      <c r="G283" s="76">
        <f>+'Bon Liberte'!$S$9</f>
        <v>46114</v>
      </c>
      <c r="H283" t="str">
        <f>+'Bon Liberte'!S101</f>
        <v>D1725</v>
      </c>
      <c r="I283" t="str">
        <f>+'Bon Liberte'!T101</f>
        <v>Haricots Verts Persillés</v>
      </c>
      <c r="J283">
        <f>+'Bon Liberte'!V101</f>
        <v>0</v>
      </c>
      <c r="K283" t="str">
        <f>+'Bon Liberte'!U101</f>
        <v>MAT</v>
      </c>
      <c r="L283" t="str">
        <f t="shared" si="18"/>
        <v>D1725-MAT</v>
      </c>
    </row>
    <row r="284" spans="1:12" x14ac:dyDescent="0.2">
      <c r="A284" s="226" t="str">
        <f t="shared" si="17"/>
        <v>V;C;CL000;LIBERTE;02/04/2026;D1725-PRIM;0</v>
      </c>
      <c r="B284" t="s">
        <v>18</v>
      </c>
      <c r="C284" t="s">
        <v>19</v>
      </c>
      <c r="D284">
        <v>210</v>
      </c>
      <c r="E284" t="str">
        <f t="shared" si="16"/>
        <v>LIB210</v>
      </c>
      <c r="F284" t="str">
        <f>+'Bon Liberte'!$A$1</f>
        <v>CL000</v>
      </c>
      <c r="G284" s="76">
        <f>+'Bon Liberte'!$S$9</f>
        <v>46114</v>
      </c>
      <c r="H284" t="str">
        <f>+'Bon Liberte'!S102</f>
        <v>D1725</v>
      </c>
      <c r="I284" t="str">
        <f>+'Bon Liberte'!T102</f>
        <v>Haricots Verts Persillés</v>
      </c>
      <c r="J284">
        <f>+'Bon Liberte'!V102</f>
        <v>0</v>
      </c>
      <c r="K284" t="str">
        <f>+'Bon Liberte'!U102</f>
        <v>PRIM</v>
      </c>
      <c r="L284" t="str">
        <f t="shared" si="18"/>
        <v>D1725-PRIM</v>
      </c>
    </row>
    <row r="285" spans="1:12" x14ac:dyDescent="0.2">
      <c r="A285" s="226" t="str">
        <f t="shared" si="17"/>
        <v>V;C;CL000;LIBERTE;02/04/2026;D1725-ADU;0</v>
      </c>
      <c r="B285" t="s">
        <v>18</v>
      </c>
      <c r="C285" t="s">
        <v>19</v>
      </c>
      <c r="D285">
        <v>211</v>
      </c>
      <c r="E285" t="str">
        <f t="shared" si="16"/>
        <v>LIB211</v>
      </c>
      <c r="F285" t="str">
        <f>+'Bon Liberte'!$A$1</f>
        <v>CL000</v>
      </c>
      <c r="G285" s="76">
        <f>+'Bon Liberte'!$S$9</f>
        <v>46114</v>
      </c>
      <c r="H285" t="str">
        <f>+'Bon Liberte'!S103</f>
        <v>D1725</v>
      </c>
      <c r="I285" t="str">
        <f>+'Bon Liberte'!T103</f>
        <v>Haricots Verts Persillés</v>
      </c>
      <c r="J285">
        <f>+'Bon Liberte'!V103</f>
        <v>0</v>
      </c>
      <c r="K285" t="str">
        <f>+'Bon Liberte'!I$1</f>
        <v>ADU</v>
      </c>
      <c r="L285" t="str">
        <f t="shared" si="18"/>
        <v>D1725-ADU</v>
      </c>
    </row>
    <row r="286" spans="1:12" x14ac:dyDescent="0.2">
      <c r="A286" s="226" t="str">
        <f t="shared" si="17"/>
        <v>V;C;CL000;LIBERTE;02/04/2026; ;</v>
      </c>
      <c r="B286" t="s">
        <v>18</v>
      </c>
      <c r="C286" t="s">
        <v>19</v>
      </c>
      <c r="D286">
        <v>212</v>
      </c>
      <c r="E286" t="str">
        <f t="shared" si="16"/>
        <v>LIB212</v>
      </c>
      <c r="F286" t="str">
        <f>+'Bon Liberte'!$A$1</f>
        <v>CL000</v>
      </c>
      <c r="G286" s="76">
        <f>+'Bon Liberte'!$S$9</f>
        <v>46114</v>
      </c>
      <c r="H286" s="70" t="s">
        <v>13</v>
      </c>
      <c r="L286" t="str">
        <f t="shared" si="18"/>
        <v> </v>
      </c>
    </row>
    <row r="287" spans="1:12" x14ac:dyDescent="0.2">
      <c r="A287" s="226" t="str">
        <f t="shared" si="17"/>
        <v>V;C;CL000;LIBERTE;02/04/2026;F1882-MAT;0</v>
      </c>
      <c r="B287" t="s">
        <v>18</v>
      </c>
      <c r="C287" t="s">
        <v>19</v>
      </c>
      <c r="D287">
        <v>213</v>
      </c>
      <c r="E287" t="str">
        <f t="shared" si="16"/>
        <v>LIB213</v>
      </c>
      <c r="F287" t="str">
        <f>+'Bon Liberte'!$A$1</f>
        <v>CL000</v>
      </c>
      <c r="G287" s="76">
        <f>+'Bon Liberte'!$S$9</f>
        <v>46114</v>
      </c>
      <c r="H287" t="str">
        <f>+'Bon Liberte'!S105</f>
        <v>F1882</v>
      </c>
      <c r="I287" t="str">
        <f>+'Bon Liberte'!T105</f>
        <v>Brebis Crème</v>
      </c>
      <c r="J287">
        <f>+'Bon Liberte'!V105</f>
        <v>0</v>
      </c>
      <c r="K287" t="str">
        <f>+'Bon Liberte'!U105</f>
        <v>MAT</v>
      </c>
      <c r="L287" t="str">
        <f t="shared" si="18"/>
        <v>F1882-MAT</v>
      </c>
    </row>
    <row r="288" spans="1:12" x14ac:dyDescent="0.2">
      <c r="A288" s="226" t="str">
        <f t="shared" si="17"/>
        <v>V;C;CL000;LIBERTE;02/04/2026;F1882-PRIM;0</v>
      </c>
      <c r="B288" t="s">
        <v>18</v>
      </c>
      <c r="C288" t="s">
        <v>19</v>
      </c>
      <c r="D288">
        <v>214</v>
      </c>
      <c r="E288" t="str">
        <f t="shared" si="16"/>
        <v>LIB214</v>
      </c>
      <c r="F288" t="str">
        <f>+'Bon Liberte'!$A$1</f>
        <v>CL000</v>
      </c>
      <c r="G288" s="76">
        <f>+'Bon Liberte'!$S$9</f>
        <v>46114</v>
      </c>
      <c r="H288" t="str">
        <f>+'Bon Liberte'!S106</f>
        <v>F1882</v>
      </c>
      <c r="I288" t="str">
        <f>+'Bon Liberte'!T106</f>
        <v>Brebis Crème</v>
      </c>
      <c r="J288">
        <f>+'Bon Liberte'!V106</f>
        <v>0</v>
      </c>
      <c r="K288" t="str">
        <f>+'Bon Liberte'!U106</f>
        <v>PRIM</v>
      </c>
      <c r="L288" t="str">
        <f t="shared" si="18"/>
        <v>F1882-PRIM</v>
      </c>
    </row>
    <row r="289" spans="1:12" x14ac:dyDescent="0.2">
      <c r="A289" s="226" t="str">
        <f t="shared" si="17"/>
        <v>V;C;CL000;LIBERTE;02/04/2026;F1882-ADU;0</v>
      </c>
      <c r="B289" t="s">
        <v>18</v>
      </c>
      <c r="C289" t="s">
        <v>19</v>
      </c>
      <c r="D289">
        <v>215</v>
      </c>
      <c r="E289" t="str">
        <f t="shared" si="16"/>
        <v>LIB215</v>
      </c>
      <c r="F289" t="str">
        <f>+'Bon Liberte'!$A$1</f>
        <v>CL000</v>
      </c>
      <c r="G289" s="76">
        <f>+'Bon Liberte'!$S$9</f>
        <v>46114</v>
      </c>
      <c r="H289" t="str">
        <f>+'Bon Liberte'!S107</f>
        <v>F1882</v>
      </c>
      <c r="I289" t="str">
        <f>+'Bon Liberte'!T107</f>
        <v>Brebis Crème</v>
      </c>
      <c r="J289">
        <f>+'Bon Liberte'!V107</f>
        <v>0</v>
      </c>
      <c r="K289" t="str">
        <f>+'Bon Liberte'!C$1</f>
        <v>ADU</v>
      </c>
      <c r="L289" t="str">
        <f t="shared" si="18"/>
        <v>F1882-ADU</v>
      </c>
    </row>
    <row r="290" spans="1:12" x14ac:dyDescent="0.2">
      <c r="A290" s="226" t="str">
        <f t="shared" si="17"/>
        <v>V;C;CL000;LIBERTE;02/04/2026;F1908-MAT;78</v>
      </c>
      <c r="B290" t="s">
        <v>18</v>
      </c>
      <c r="C290" t="s">
        <v>19</v>
      </c>
      <c r="D290">
        <v>216</v>
      </c>
      <c r="E290" t="str">
        <f t="shared" si="16"/>
        <v>LIB216</v>
      </c>
      <c r="F290" t="str">
        <f>+'Bon Liberte'!$A$1</f>
        <v>CL000</v>
      </c>
      <c r="G290" s="76">
        <f>+'Bon Liberte'!$S$9</f>
        <v>46114</v>
      </c>
      <c r="H290" t="str">
        <f>+'Bon Liberte'!S108</f>
        <v>F1908</v>
      </c>
      <c r="I290" t="str">
        <f>+'Bon Liberte'!T108</f>
        <v>Gouda</v>
      </c>
      <c r="J290">
        <f>+'Bon Liberte'!V108</f>
        <v>78</v>
      </c>
      <c r="K290" t="str">
        <f>+'Bon Liberte'!U108</f>
        <v>MAT</v>
      </c>
      <c r="L290" t="str">
        <f t="shared" si="18"/>
        <v>F1908-MAT</v>
      </c>
    </row>
    <row r="291" spans="1:12" x14ac:dyDescent="0.2">
      <c r="A291" s="226" t="str">
        <f t="shared" si="17"/>
        <v>V;C;CL000;LIBERTE;02/04/2026;F1908-PRIM;106</v>
      </c>
      <c r="B291" t="s">
        <v>18</v>
      </c>
      <c r="C291" t="s">
        <v>19</v>
      </c>
      <c r="D291">
        <v>217</v>
      </c>
      <c r="E291" t="str">
        <f t="shared" si="16"/>
        <v>LIB217</v>
      </c>
      <c r="F291" t="str">
        <f>+'Bon Liberte'!$A$1</f>
        <v>CL000</v>
      </c>
      <c r="G291" s="76">
        <f>+'Bon Liberte'!$S$9</f>
        <v>46114</v>
      </c>
      <c r="H291" t="str">
        <f>+'Bon Liberte'!S109</f>
        <v>F1908</v>
      </c>
      <c r="I291" t="str">
        <f>+'Bon Liberte'!T109</f>
        <v>Gouda</v>
      </c>
      <c r="J291">
        <f>+'Bon Liberte'!V109</f>
        <v>106</v>
      </c>
      <c r="K291" t="str">
        <f>+'Bon Liberte'!U109</f>
        <v>PRIM</v>
      </c>
      <c r="L291" t="str">
        <f t="shared" si="18"/>
        <v>F1908-PRIM</v>
      </c>
    </row>
    <row r="292" spans="1:12" x14ac:dyDescent="0.2">
      <c r="A292" s="226" t="str">
        <f t="shared" si="17"/>
        <v>V;C;CL000;LIBERTE;02/04/2026;F1908-ADU;7</v>
      </c>
      <c r="B292" t="s">
        <v>18</v>
      </c>
      <c r="C292" t="s">
        <v>19</v>
      </c>
      <c r="D292">
        <v>218</v>
      </c>
      <c r="E292" t="str">
        <f t="shared" si="16"/>
        <v>LIB218</v>
      </c>
      <c r="F292" t="str">
        <f>+'Bon Liberte'!$A$1</f>
        <v>CL000</v>
      </c>
      <c r="G292" s="76">
        <f>+'Bon Liberte'!$S$9</f>
        <v>46114</v>
      </c>
      <c r="H292" t="str">
        <f>+'Bon Liberte'!S110</f>
        <v>F1908</v>
      </c>
      <c r="I292" t="str">
        <f>+'Bon Liberte'!T110</f>
        <v>Gouda</v>
      </c>
      <c r="J292">
        <f>+'Bon Liberte'!V110</f>
        <v>7</v>
      </c>
      <c r="K292" t="str">
        <f>+'Bon Liberte'!C$1</f>
        <v>ADU</v>
      </c>
      <c r="L292" t="str">
        <f t="shared" si="18"/>
        <v>F1908-ADU</v>
      </c>
    </row>
    <row r="293" spans="1:12" x14ac:dyDescent="0.2">
      <c r="A293" s="226" t="str">
        <f t="shared" si="17"/>
        <v>V;C;CL000;LIBERTE;02/04/2026; ;</v>
      </c>
      <c r="B293" t="s">
        <v>18</v>
      </c>
      <c r="C293" t="s">
        <v>19</v>
      </c>
      <c r="D293">
        <v>219</v>
      </c>
      <c r="E293" t="str">
        <f t="shared" si="16"/>
        <v>LIB219</v>
      </c>
      <c r="F293" t="str">
        <f>+'Bon Liberte'!$A$1</f>
        <v>CL000</v>
      </c>
      <c r="G293" s="76">
        <f>+'Bon Liberte'!$S$9</f>
        <v>46114</v>
      </c>
      <c r="H293" s="70" t="s">
        <v>13</v>
      </c>
      <c r="L293" t="str">
        <f t="shared" si="18"/>
        <v> </v>
      </c>
    </row>
    <row r="294" spans="1:12" x14ac:dyDescent="0.2">
      <c r="A294" s="226" t="str">
        <f t="shared" si="17"/>
        <v>V;C;CL000;LIBERTE;02/04/2026;G1971-MAT;0</v>
      </c>
      <c r="B294" t="s">
        <v>18</v>
      </c>
      <c r="C294" t="s">
        <v>19</v>
      </c>
      <c r="D294">
        <v>220</v>
      </c>
      <c r="E294" t="str">
        <f t="shared" si="16"/>
        <v>LIB220</v>
      </c>
      <c r="F294" t="str">
        <f>+'Bon Liberte'!$A$1</f>
        <v>CL000</v>
      </c>
      <c r="G294" s="76">
        <f>+'Bon Liberte'!$S$9</f>
        <v>46114</v>
      </c>
      <c r="H294" t="str">
        <f>+'Bon Liberte'!S112</f>
        <v>G1971</v>
      </c>
      <c r="I294" t="str">
        <f>+'Bon Liberte'!T112</f>
        <v>Eclair chocolat</v>
      </c>
      <c r="J294">
        <f>+'Bon Liberte'!V112</f>
        <v>0</v>
      </c>
      <c r="K294" t="str">
        <f>+'Bon Liberte'!U112</f>
        <v>MAT</v>
      </c>
      <c r="L294" t="str">
        <f t="shared" si="18"/>
        <v>G1971-MAT</v>
      </c>
    </row>
    <row r="295" spans="1:12" x14ac:dyDescent="0.2">
      <c r="A295" s="226" t="str">
        <f t="shared" si="17"/>
        <v>V;C;CL000;LIBERTE;02/04/2026;G1971-PRIM;0</v>
      </c>
      <c r="B295" t="s">
        <v>18</v>
      </c>
      <c r="C295" t="s">
        <v>19</v>
      </c>
      <c r="D295">
        <v>221</v>
      </c>
      <c r="E295" t="str">
        <f t="shared" si="16"/>
        <v>LIB221</v>
      </c>
      <c r="F295" t="str">
        <f>+'Bon Liberte'!$A$1</f>
        <v>CL000</v>
      </c>
      <c r="G295" s="76">
        <f>+'Bon Liberte'!$S$9</f>
        <v>46114</v>
      </c>
      <c r="H295" t="str">
        <f>+'Bon Liberte'!S113</f>
        <v>G1971</v>
      </c>
      <c r="I295" t="str">
        <f>+'Bon Liberte'!T113</f>
        <v>Eclair chocolat</v>
      </c>
      <c r="J295">
        <f>+'Bon Liberte'!V113</f>
        <v>0</v>
      </c>
      <c r="K295" t="str">
        <f>+'Bon Liberte'!U113</f>
        <v>PRIM</v>
      </c>
      <c r="L295" t="str">
        <f t="shared" si="18"/>
        <v>G1971-PRIM</v>
      </c>
    </row>
    <row r="296" spans="1:12" x14ac:dyDescent="0.2">
      <c r="A296" s="226" t="str">
        <f t="shared" si="17"/>
        <v>V;C;CL000;LIBERTE;02/04/2026;G1971-ADU;0</v>
      </c>
      <c r="B296" t="s">
        <v>18</v>
      </c>
      <c r="C296" t="s">
        <v>19</v>
      </c>
      <c r="D296">
        <v>222</v>
      </c>
      <c r="E296" t="str">
        <f t="shared" si="16"/>
        <v>LIB222</v>
      </c>
      <c r="F296" t="str">
        <f>+'Bon Liberte'!$A$1</f>
        <v>CL000</v>
      </c>
      <c r="G296" s="76">
        <f>+'Bon Liberte'!$S$9</f>
        <v>46114</v>
      </c>
      <c r="H296" t="str">
        <f>+'Bon Liberte'!S114</f>
        <v>G1971</v>
      </c>
      <c r="I296" t="str">
        <f>+'Bon Liberte'!T114</f>
        <v>Eclair chocolat</v>
      </c>
      <c r="J296">
        <f>+'Bon Liberte'!V114</f>
        <v>0</v>
      </c>
      <c r="K296" t="str">
        <f>+'Bon Liberte'!C$1</f>
        <v>ADU</v>
      </c>
      <c r="L296" t="str">
        <f t="shared" si="18"/>
        <v>G1971-ADU</v>
      </c>
    </row>
    <row r="297" spans="1:12" x14ac:dyDescent="0.2">
      <c r="A297" s="226" t="str">
        <f t="shared" si="17"/>
        <v>V;C;CL000;LIBERTE;02/04/2026;F2032-MAT;0</v>
      </c>
      <c r="B297" t="s">
        <v>18</v>
      </c>
      <c r="C297" t="s">
        <v>19</v>
      </c>
      <c r="D297">
        <v>223</v>
      </c>
      <c r="E297" t="str">
        <f t="shared" si="16"/>
        <v>LIB223</v>
      </c>
      <c r="F297" t="str">
        <f>+'Bon Liberte'!$A$1</f>
        <v>CL000</v>
      </c>
      <c r="G297" s="76">
        <f>+'Bon Liberte'!$S$9</f>
        <v>46114</v>
      </c>
      <c r="H297" t="str">
        <f>+'Bon Liberte'!S115</f>
        <v>F2032</v>
      </c>
      <c r="I297" t="str">
        <f>+'Bon Liberte'!T115</f>
        <v>Yaourt Nature BIO (IDF)</v>
      </c>
      <c r="J297">
        <f>+'Bon Liberte'!V115</f>
        <v>0</v>
      </c>
      <c r="K297" t="str">
        <f>+'Bon Liberte'!U115</f>
        <v>MAT</v>
      </c>
      <c r="L297" t="str">
        <f t="shared" si="18"/>
        <v>F2032-MAT</v>
      </c>
    </row>
    <row r="298" spans="1:12" x14ac:dyDescent="0.2">
      <c r="A298" s="226" t="str">
        <f t="shared" si="17"/>
        <v>V;C;CL000;LIBERTE;02/04/2026;F2032-PRIM;0</v>
      </c>
      <c r="B298" t="s">
        <v>18</v>
      </c>
      <c r="C298" t="s">
        <v>19</v>
      </c>
      <c r="D298">
        <v>224</v>
      </c>
      <c r="E298" t="str">
        <f t="shared" si="16"/>
        <v>LIB224</v>
      </c>
      <c r="F298" t="str">
        <f>+'Bon Liberte'!$A$1</f>
        <v>CL000</v>
      </c>
      <c r="G298" s="76">
        <f>+'Bon Liberte'!$S$9</f>
        <v>46114</v>
      </c>
      <c r="H298" t="str">
        <f>+'Bon Liberte'!S116</f>
        <v>F2032</v>
      </c>
      <c r="I298" t="str">
        <f>+'Bon Liberte'!T116</f>
        <v>Yaourt Nature BIO (IDF)</v>
      </c>
      <c r="J298">
        <f>+'Bon Liberte'!V116</f>
        <v>0</v>
      </c>
      <c r="K298" t="str">
        <f>+'Bon Liberte'!U116</f>
        <v>PRIM</v>
      </c>
      <c r="L298" t="str">
        <f t="shared" si="18"/>
        <v>F2032-PRIM</v>
      </c>
    </row>
    <row r="299" spans="1:12" x14ac:dyDescent="0.2">
      <c r="A299" s="226" t="str">
        <f t="shared" si="17"/>
        <v>V;C;CL000;LIBERTE;02/04/2026;F2032-ADU;0</v>
      </c>
      <c r="B299" t="s">
        <v>18</v>
      </c>
      <c r="C299" t="s">
        <v>19</v>
      </c>
      <c r="D299">
        <v>225</v>
      </c>
      <c r="E299" t="str">
        <f t="shared" si="16"/>
        <v>LIB225</v>
      </c>
      <c r="F299" t="str">
        <f>+'Bon Liberte'!$A$1</f>
        <v>CL000</v>
      </c>
      <c r="G299" s="76">
        <f>+'Bon Liberte'!$S$9</f>
        <v>46114</v>
      </c>
      <c r="H299" t="str">
        <f>+'Bon Liberte'!S117</f>
        <v>F2032</v>
      </c>
      <c r="I299" t="str">
        <f>+'Bon Liberte'!T117</f>
        <v>Yaourt Nature BIO (IDF)</v>
      </c>
      <c r="J299">
        <f>+'Bon Liberte'!V117</f>
        <v>0</v>
      </c>
      <c r="K299" t="str">
        <f>+'Bon Liberte'!C$1</f>
        <v>ADU</v>
      </c>
      <c r="L299" t="str">
        <f t="shared" si="18"/>
        <v>F2032-ADU</v>
      </c>
    </row>
    <row r="300" spans="1:12" x14ac:dyDescent="0.2">
      <c r="A300" s="226" t="str">
        <f t="shared" si="17"/>
        <v>V;C;CL000;LIBERTE;02/04/2026;G1972-MAT;0</v>
      </c>
      <c r="B300" t="s">
        <v>18</v>
      </c>
      <c r="C300" t="s">
        <v>19</v>
      </c>
      <c r="D300">
        <v>226</v>
      </c>
      <c r="E300" t="str">
        <f t="shared" si="16"/>
        <v>LIB226</v>
      </c>
      <c r="F300" t="str">
        <f>+'Bon Liberte'!$A$1</f>
        <v>CL000</v>
      </c>
      <c r="G300" s="76">
        <f>+'Bon Liberte'!$S$9</f>
        <v>46114</v>
      </c>
      <c r="H300" t="str">
        <f>+'Bon Liberte'!S118</f>
        <v>G1972</v>
      </c>
      <c r="I300" t="str">
        <f>+'Bon Liberte'!T118</f>
        <v>Yaourt aromatisé BIO (IDF)</v>
      </c>
      <c r="J300">
        <f>+'Bon Liberte'!V118</f>
        <v>0</v>
      </c>
      <c r="K300" t="str">
        <f>+'Bon Liberte'!U118</f>
        <v>MAT</v>
      </c>
      <c r="L300" t="str">
        <f t="shared" si="18"/>
        <v>G1972-MAT</v>
      </c>
    </row>
    <row r="301" spans="1:12" x14ac:dyDescent="0.2">
      <c r="A301" s="226" t="str">
        <f t="shared" si="17"/>
        <v>V;C;CL000;LIBERTE;02/04/2026;G1972-PRIM;0</v>
      </c>
      <c r="B301" t="s">
        <v>18</v>
      </c>
      <c r="C301" t="s">
        <v>19</v>
      </c>
      <c r="D301">
        <v>227</v>
      </c>
      <c r="E301" t="str">
        <f t="shared" si="16"/>
        <v>LIB227</v>
      </c>
      <c r="F301" t="str">
        <f>+'Bon Liberte'!$A$1</f>
        <v>CL000</v>
      </c>
      <c r="G301" s="76">
        <f>+'Bon Liberte'!$S$9</f>
        <v>46114</v>
      </c>
      <c r="H301" t="str">
        <f>+'Bon Liberte'!S119</f>
        <v>G1972</v>
      </c>
      <c r="I301" t="str">
        <f>+'Bon Liberte'!T119</f>
        <v>Yaourt aromatisé BIO (IDF)</v>
      </c>
      <c r="J301">
        <f>+'Bon Liberte'!V119</f>
        <v>0</v>
      </c>
      <c r="K301" t="str">
        <f>+'Bon Liberte'!U119</f>
        <v>PRIM</v>
      </c>
      <c r="L301" t="str">
        <f t="shared" si="18"/>
        <v>G1972-PRIM</v>
      </c>
    </row>
    <row r="302" spans="1:12" x14ac:dyDescent="0.2">
      <c r="A302" s="226" t="str">
        <f t="shared" si="17"/>
        <v>V;C;CL000;LIBERTE;02/04/2026;G1972-ADU;0</v>
      </c>
      <c r="B302" t="s">
        <v>18</v>
      </c>
      <c r="C302" t="s">
        <v>19</v>
      </c>
      <c r="D302">
        <v>228</v>
      </c>
      <c r="E302" t="str">
        <f t="shared" si="16"/>
        <v>LIB228</v>
      </c>
      <c r="F302" t="str">
        <f>+'Bon Liberte'!$A$1</f>
        <v>CL000</v>
      </c>
      <c r="G302" s="76">
        <f>+'Bon Liberte'!$S$9</f>
        <v>46114</v>
      </c>
      <c r="H302" t="str">
        <f>+'Bon Liberte'!S120</f>
        <v>G1972</v>
      </c>
      <c r="I302" t="str">
        <f>+'Bon Liberte'!T120</f>
        <v>Yaourt aromatisé BIO (IDF)</v>
      </c>
      <c r="J302">
        <f>+'Bon Liberte'!V120</f>
        <v>0</v>
      </c>
      <c r="K302" t="str">
        <f>+'Bon Liberte'!C$1</f>
        <v>ADU</v>
      </c>
      <c r="L302" t="str">
        <f t="shared" si="18"/>
        <v>G1972-ADU</v>
      </c>
    </row>
    <row r="303" spans="1:12" x14ac:dyDescent="0.2">
      <c r="A303" s="226" t="str">
        <f>"V;C;"&amp;F303&amp;";"&amp;B303&amp;";"&amp;TEXT(G303,"jj/mm/aaaa")&amp;";"&amp;L303&amp;";"&amp;J303</f>
        <v>V;C;CL000;LIBERTE;02/04/2026;G2040-ADU;191</v>
      </c>
      <c r="B303" t="s">
        <v>18</v>
      </c>
      <c r="C303" t="s">
        <v>19</v>
      </c>
      <c r="D303">
        <v>229</v>
      </c>
      <c r="E303" t="str">
        <f>+C303&amp;D303</f>
        <v>LIB229</v>
      </c>
      <c r="F303" t="str">
        <f>+'Bon Liberte'!$A$1</f>
        <v>CL000</v>
      </c>
      <c r="G303" s="76">
        <f>+'Bon Liberte'!$S$9</f>
        <v>46114</v>
      </c>
      <c r="H303" t="str">
        <f>+'Bon Liberte'!S121</f>
        <v>G2040</v>
      </c>
      <c r="I303" t="str">
        <f>+'Bon Liberte'!T121</f>
        <v>Fruit du Jour</v>
      </c>
      <c r="J303">
        <f>+'Bon Liberte'!V121</f>
        <v>191</v>
      </c>
      <c r="K303" t="str">
        <f>+'Bon Liberte'!C$1</f>
        <v>ADU</v>
      </c>
      <c r="L303" t="str">
        <f>IF(CODE(H303)=160,H303,H303&amp;"-"&amp;K303)</f>
        <v>G2040-ADU</v>
      </c>
    </row>
    <row r="304" spans="1:12" x14ac:dyDescent="0.2">
      <c r="A304" s="226" t="str">
        <f t="shared" si="17"/>
        <v>V;C;CL000;LIBERTE;03/04/2026;A1000-REPAS;193</v>
      </c>
      <c r="B304" t="s">
        <v>18</v>
      </c>
      <c r="C304" t="s">
        <v>19</v>
      </c>
      <c r="D304">
        <v>229</v>
      </c>
      <c r="E304" t="str">
        <f t="shared" si="16"/>
        <v>LIB229</v>
      </c>
      <c r="F304" t="str">
        <f>+'Bon Liberte'!$A$1</f>
        <v>CL000</v>
      </c>
      <c r="G304" s="76">
        <f>+'Bon Liberte'!$Y$9</f>
        <v>46115</v>
      </c>
      <c r="H304" t="str">
        <f>+'Bon Liberte'!Y64</f>
        <v>A1000</v>
      </c>
      <c r="I304" t="str">
        <f>+'Bon Liberte'!Z64</f>
        <v>Total Repas</v>
      </c>
      <c r="J304">
        <f>+'Bon Liberte'!AB64</f>
        <v>193</v>
      </c>
      <c r="K304" t="str">
        <f>+'Bon Liberte'!AA64</f>
        <v>REPAS</v>
      </c>
      <c r="L304" t="str">
        <f t="shared" si="18"/>
        <v>A1000-REPAS</v>
      </c>
    </row>
    <row r="305" spans="1:12" x14ac:dyDescent="0.2">
      <c r="A305" s="226" t="str">
        <f t="shared" si="17"/>
        <v>V;C;CL000;LIBERTE;03/04/2026; ;</v>
      </c>
      <c r="B305" t="s">
        <v>18</v>
      </c>
      <c r="C305" t="s">
        <v>19</v>
      </c>
      <c r="D305">
        <v>230</v>
      </c>
      <c r="E305" t="str">
        <f t="shared" si="16"/>
        <v>LIB230</v>
      </c>
      <c r="F305" t="str">
        <f>+'Bon Liberte'!$A$1</f>
        <v>CL000</v>
      </c>
      <c r="G305" s="76">
        <f>+'Bon Liberte'!$Y$9</f>
        <v>46115</v>
      </c>
      <c r="H305" s="70" t="s">
        <v>13</v>
      </c>
      <c r="L305" t="str">
        <f t="shared" si="18"/>
        <v> </v>
      </c>
    </row>
    <row r="306" spans="1:12" x14ac:dyDescent="0.2">
      <c r="A306" s="226" t="str">
        <f t="shared" si="17"/>
        <v>V;C;CL000;LIBERTE;03/04/2026;B1110-MAT;0</v>
      </c>
      <c r="B306" t="s">
        <v>18</v>
      </c>
      <c r="C306" t="s">
        <v>19</v>
      </c>
      <c r="D306">
        <v>231</v>
      </c>
      <c r="E306" t="str">
        <f t="shared" si="16"/>
        <v>LIB231</v>
      </c>
      <c r="F306" t="str">
        <f>+'Bon Liberte'!$A$1</f>
        <v>CL000</v>
      </c>
      <c r="G306" s="76">
        <f>+'Bon Liberte'!$Y$9</f>
        <v>46115</v>
      </c>
      <c r="H306" t="str">
        <f>+'Bon Liberte'!Y66</f>
        <v>B1110</v>
      </c>
      <c r="I306" t="str">
        <f>+'Bon Liberte'!Z66</f>
        <v>Rillettes* (VPF) - Cornichon</v>
      </c>
      <c r="J306">
        <f>+'Bon Liberte'!AB66</f>
        <v>0</v>
      </c>
      <c r="K306" t="str">
        <f>+'Bon Liberte'!AA66</f>
        <v>MAT</v>
      </c>
      <c r="L306" t="str">
        <f t="shared" si="18"/>
        <v>B1110-MAT</v>
      </c>
    </row>
    <row r="307" spans="1:12" x14ac:dyDescent="0.2">
      <c r="A307" s="226" t="str">
        <f t="shared" si="17"/>
        <v>V;C;CL000;LIBERTE;03/04/2026;B1110-PRIM;0</v>
      </c>
      <c r="B307" t="s">
        <v>18</v>
      </c>
      <c r="C307" t="s">
        <v>19</v>
      </c>
      <c r="D307">
        <v>232</v>
      </c>
      <c r="E307" t="str">
        <f t="shared" si="16"/>
        <v>LIB232</v>
      </c>
      <c r="F307" t="str">
        <f>+'Bon Liberte'!$A$1</f>
        <v>CL000</v>
      </c>
      <c r="G307" s="76">
        <f>+'Bon Liberte'!$Y$9</f>
        <v>46115</v>
      </c>
      <c r="H307" t="str">
        <f>+'Bon Liberte'!Y67</f>
        <v>B1110</v>
      </c>
      <c r="I307" t="str">
        <f>+'Bon Liberte'!Z67</f>
        <v>Rillettes* (VPF) - Cornichon</v>
      </c>
      <c r="J307">
        <f>+'Bon Liberte'!AB67</f>
        <v>0</v>
      </c>
      <c r="K307" t="str">
        <f>+'Bon Liberte'!AA67</f>
        <v>PRIM</v>
      </c>
      <c r="L307" t="str">
        <f t="shared" si="18"/>
        <v>B1110-PRIM</v>
      </c>
    </row>
    <row r="308" spans="1:12" x14ac:dyDescent="0.2">
      <c r="A308" s="226" t="str">
        <f t="shared" si="17"/>
        <v>V;C;CL000;LIBERTE;03/04/2026;B1110-ADU;0</v>
      </c>
      <c r="B308" t="s">
        <v>18</v>
      </c>
      <c r="C308" t="s">
        <v>19</v>
      </c>
      <c r="D308">
        <v>233</v>
      </c>
      <c r="E308" t="str">
        <f t="shared" si="16"/>
        <v>LIB233</v>
      </c>
      <c r="F308" t="str">
        <f>+'Bon Liberte'!$A$1</f>
        <v>CL000</v>
      </c>
      <c r="G308" s="76">
        <f>+'Bon Liberte'!$Y$9</f>
        <v>46115</v>
      </c>
      <c r="H308" t="str">
        <f>+'Bon Liberte'!Y68</f>
        <v>B1110</v>
      </c>
      <c r="I308" t="str">
        <f>+'Bon Liberte'!Z68</f>
        <v>Rillettes* (VPF) - Cornichon</v>
      </c>
      <c r="J308">
        <f>+'Bon Liberte'!AB68</f>
        <v>0</v>
      </c>
      <c r="K308" t="str">
        <f>+'Bon Liberte'!C$1</f>
        <v>ADU</v>
      </c>
      <c r="L308" t="str">
        <f t="shared" si="18"/>
        <v>B1110-ADU</v>
      </c>
    </row>
    <row r="309" spans="1:12" x14ac:dyDescent="0.2">
      <c r="A309" s="226" t="str">
        <f t="shared" si="17"/>
        <v>V;C;CL000;LIBERTE;03/04/2026;B1264-MAT;79</v>
      </c>
      <c r="B309" t="s">
        <v>18</v>
      </c>
      <c r="C309" t="s">
        <v>19</v>
      </c>
      <c r="D309">
        <v>234</v>
      </c>
      <c r="E309" t="str">
        <f t="shared" si="16"/>
        <v>LIB234</v>
      </c>
      <c r="F309" t="str">
        <f>+'Bon Liberte'!$A$1</f>
        <v>CL000</v>
      </c>
      <c r="G309" s="76">
        <f>+'Bon Liberte'!$Y$9</f>
        <v>46115</v>
      </c>
      <c r="H309" t="str">
        <f>+'Bon Liberte'!Y69</f>
        <v>B1264</v>
      </c>
      <c r="I309" t="str">
        <f>+'Bon Liberte'!Z69</f>
        <v>Betteraves Bio</v>
      </c>
      <c r="J309">
        <f>+'Bon Liberte'!AB69</f>
        <v>79</v>
      </c>
      <c r="K309" t="str">
        <f>+'Bon Liberte'!AA69</f>
        <v>MAT</v>
      </c>
      <c r="L309" t="str">
        <f t="shared" si="18"/>
        <v>B1264-MAT</v>
      </c>
    </row>
    <row r="310" spans="1:12" x14ac:dyDescent="0.2">
      <c r="A310" s="226" t="str">
        <f t="shared" si="17"/>
        <v>V;C;CL000;LIBERTE;03/04/2026;B1264-PRIM;104</v>
      </c>
      <c r="B310" t="s">
        <v>18</v>
      </c>
      <c r="C310" t="s">
        <v>19</v>
      </c>
      <c r="D310">
        <v>235</v>
      </c>
      <c r="E310" t="str">
        <f t="shared" si="16"/>
        <v>LIB235</v>
      </c>
      <c r="F310" t="str">
        <f>+'Bon Liberte'!$A$1</f>
        <v>CL000</v>
      </c>
      <c r="G310" s="76">
        <f>+'Bon Liberte'!$Y$9</f>
        <v>46115</v>
      </c>
      <c r="H310" t="str">
        <f>+'Bon Liberte'!Y70</f>
        <v>B1264</v>
      </c>
      <c r="I310" t="str">
        <f>+'Bon Liberte'!Z70</f>
        <v>Betteraves Bio</v>
      </c>
      <c r="J310">
        <f>+'Bon Liberte'!AB70</f>
        <v>104</v>
      </c>
      <c r="K310" t="str">
        <f>+'Bon Liberte'!AA70</f>
        <v>PRIM</v>
      </c>
      <c r="L310" t="str">
        <f t="shared" si="18"/>
        <v>B1264-PRIM</v>
      </c>
    </row>
    <row r="311" spans="1:12" x14ac:dyDescent="0.2">
      <c r="A311" s="226" t="str">
        <f t="shared" si="17"/>
        <v>V;C;CL000;LIBERTE;03/04/2026;B1264-ADU;10</v>
      </c>
      <c r="B311" t="s">
        <v>18</v>
      </c>
      <c r="C311" t="s">
        <v>19</v>
      </c>
      <c r="D311">
        <v>236</v>
      </c>
      <c r="E311" t="str">
        <f t="shared" si="16"/>
        <v>LIB236</v>
      </c>
      <c r="F311" t="str">
        <f>+'Bon Liberte'!$A$1</f>
        <v>CL000</v>
      </c>
      <c r="G311" s="76">
        <f>+'Bon Liberte'!$Y$9</f>
        <v>46115</v>
      </c>
      <c r="H311" t="str">
        <f>+'Bon Liberte'!Y71</f>
        <v>B1264</v>
      </c>
      <c r="I311" t="str">
        <f>+'Bon Liberte'!Z71</f>
        <v>Betteraves Bio</v>
      </c>
      <c r="J311">
        <f>+'Bon Liberte'!AB71</f>
        <v>10</v>
      </c>
      <c r="K311" t="str">
        <f>+'Bon Liberte'!C$1</f>
        <v>ADU</v>
      </c>
      <c r="L311" t="str">
        <f t="shared" si="18"/>
        <v>B1264-ADU</v>
      </c>
    </row>
    <row r="312" spans="1:12" x14ac:dyDescent="0.2">
      <c r="A312" s="226" t="str">
        <f t="shared" si="17"/>
        <v>V;C;CL000;LIBERTE;03/04/2026;B1013-MAT;0</v>
      </c>
      <c r="B312" t="s">
        <v>18</v>
      </c>
      <c r="C312" t="s">
        <v>19</v>
      </c>
      <c r="D312">
        <v>237</v>
      </c>
      <c r="E312" t="str">
        <f t="shared" si="16"/>
        <v>LIB237</v>
      </c>
      <c r="F312" t="str">
        <f>+'Bon Liberte'!$A$1</f>
        <v>CL000</v>
      </c>
      <c r="G312" s="76">
        <f>+'Bon Liberte'!$Y$9</f>
        <v>46115</v>
      </c>
      <c r="H312" t="str">
        <f>+'Bon Liberte'!Y72</f>
        <v>B1013</v>
      </c>
      <c r="I312" t="str">
        <f>+'Bon Liberte'!Z72</f>
        <v>Carottes Râpées</v>
      </c>
      <c r="J312">
        <f>+'Bon Liberte'!AB72</f>
        <v>0</v>
      </c>
      <c r="K312" t="str">
        <f>+'Bon Liberte'!AA72</f>
        <v>MAT</v>
      </c>
      <c r="L312" t="str">
        <f t="shared" si="18"/>
        <v>B1013-MAT</v>
      </c>
    </row>
    <row r="313" spans="1:12" x14ac:dyDescent="0.2">
      <c r="A313" s="226" t="str">
        <f t="shared" si="17"/>
        <v>V;C;CL000;LIBERTE;03/04/2026;B1013-PRIM;0</v>
      </c>
      <c r="B313" t="s">
        <v>18</v>
      </c>
      <c r="C313" t="s">
        <v>19</v>
      </c>
      <c r="D313">
        <v>238</v>
      </c>
      <c r="E313" t="str">
        <f t="shared" si="16"/>
        <v>LIB238</v>
      </c>
      <c r="F313" t="str">
        <f>+'Bon Liberte'!$A$1</f>
        <v>CL000</v>
      </c>
      <c r="G313" s="76">
        <f>+'Bon Liberte'!$Y$9</f>
        <v>46115</v>
      </c>
      <c r="H313" t="str">
        <f>+'Bon Liberte'!Y73</f>
        <v>B1013</v>
      </c>
      <c r="I313" t="str">
        <f>+'Bon Liberte'!Z73</f>
        <v>Carottes Râpées</v>
      </c>
      <c r="J313">
        <f>+'Bon Liberte'!AB73</f>
        <v>0</v>
      </c>
      <c r="K313" t="str">
        <f>+'Bon Liberte'!AA73</f>
        <v>PRIM</v>
      </c>
      <c r="L313" t="str">
        <f t="shared" si="18"/>
        <v>B1013-PRIM</v>
      </c>
    </row>
    <row r="314" spans="1:12" x14ac:dyDescent="0.2">
      <c r="A314" s="226" t="str">
        <f t="shared" si="17"/>
        <v>V;C;CL000;LIBERTE;03/04/2026;B1013-ADU;0</v>
      </c>
      <c r="B314" t="s">
        <v>18</v>
      </c>
      <c r="C314" t="s">
        <v>19</v>
      </c>
      <c r="D314">
        <v>239</v>
      </c>
      <c r="E314" t="str">
        <f t="shared" si="16"/>
        <v>LIB239</v>
      </c>
      <c r="F314" t="str">
        <f>+'Bon Liberte'!$A$1</f>
        <v>CL000</v>
      </c>
      <c r="G314" s="76">
        <f>+'Bon Liberte'!$Y$9</f>
        <v>46115</v>
      </c>
      <c r="H314" t="str">
        <f>+'Bon Liberte'!Y74</f>
        <v>B1013</v>
      </c>
      <c r="I314" t="str">
        <f>+'Bon Liberte'!Z74</f>
        <v>Carottes Râpées</v>
      </c>
      <c r="J314">
        <f>+'Bon Liberte'!AB74</f>
        <v>0</v>
      </c>
      <c r="K314" t="str">
        <f>+'Bon Liberte'!C$1</f>
        <v>ADU</v>
      </c>
      <c r="L314" t="str">
        <f t="shared" si="18"/>
        <v>B1013-ADU</v>
      </c>
    </row>
    <row r="315" spans="1:12" x14ac:dyDescent="0.2">
      <c r="A315" s="226" t="str">
        <f t="shared" si="17"/>
        <v>V;C;CL000;LIBERTE;03/04/2026; ;</v>
      </c>
      <c r="B315" t="s">
        <v>18</v>
      </c>
      <c r="C315" t="s">
        <v>19</v>
      </c>
      <c r="D315">
        <v>240</v>
      </c>
      <c r="E315" t="str">
        <f t="shared" si="16"/>
        <v>LIB240</v>
      </c>
      <c r="F315" t="str">
        <f>+'Bon Liberte'!$A$1</f>
        <v>CL000</v>
      </c>
      <c r="G315" s="76">
        <f>+'Bon Liberte'!$Y$9</f>
        <v>46115</v>
      </c>
      <c r="H315" s="70" t="s">
        <v>13</v>
      </c>
      <c r="L315" t="str">
        <f t="shared" si="18"/>
        <v> </v>
      </c>
    </row>
    <row r="316" spans="1:12" x14ac:dyDescent="0.2">
      <c r="A316" s="226" t="str">
        <f t="shared" si="17"/>
        <v>V;C;CL000;LIBERTE;03/04/2026;C1614-MAT;0</v>
      </c>
      <c r="B316" t="s">
        <v>18</v>
      </c>
      <c r="C316" t="s">
        <v>19</v>
      </c>
      <c r="D316">
        <v>241</v>
      </c>
      <c r="E316" t="str">
        <f t="shared" si="16"/>
        <v>LIB241</v>
      </c>
      <c r="F316" t="str">
        <f>+'Bon Liberte'!$A$1</f>
        <v>CL000</v>
      </c>
      <c r="G316" s="76">
        <f>+'Bon Liberte'!$Y$9</f>
        <v>46115</v>
      </c>
      <c r="H316" t="str">
        <f>+'Bon Liberte'!Y76</f>
        <v>C1614</v>
      </c>
      <c r="I316" t="str">
        <f>+'Bon Liberte'!Z76</f>
        <v>Steak Haché (VBF) - Ketchup</v>
      </c>
      <c r="J316">
        <f>+'Bon Liberte'!AB76</f>
        <v>0</v>
      </c>
      <c r="K316" t="str">
        <f>+'Bon Liberte'!AA76</f>
        <v>MAT</v>
      </c>
      <c r="L316" t="str">
        <f t="shared" si="18"/>
        <v>C1614-MAT</v>
      </c>
    </row>
    <row r="317" spans="1:12" x14ac:dyDescent="0.2">
      <c r="A317" s="226" t="str">
        <f t="shared" si="17"/>
        <v>V;C;CL000;LIBERTE;03/04/2026;C1614-PRIM;0</v>
      </c>
      <c r="B317" t="s">
        <v>18</v>
      </c>
      <c r="C317" t="s">
        <v>19</v>
      </c>
      <c r="D317">
        <v>242</v>
      </c>
      <c r="E317" t="str">
        <f t="shared" si="16"/>
        <v>LIB242</v>
      </c>
      <c r="F317" t="str">
        <f>+'Bon Liberte'!$A$1</f>
        <v>CL000</v>
      </c>
      <c r="G317" s="76">
        <f>+'Bon Liberte'!$Y$9</f>
        <v>46115</v>
      </c>
      <c r="H317" t="str">
        <f>+'Bon Liberte'!Y77</f>
        <v>C1614</v>
      </c>
      <c r="I317" t="str">
        <f>+'Bon Liberte'!Z77</f>
        <v>Steak Haché (VBF) - Ketchup</v>
      </c>
      <c r="J317">
        <f>+'Bon Liberte'!AB77</f>
        <v>0</v>
      </c>
      <c r="K317" t="str">
        <f>+'Bon Liberte'!AA77</f>
        <v>PRIM</v>
      </c>
      <c r="L317" t="str">
        <f t="shared" si="18"/>
        <v>C1614-PRIM</v>
      </c>
    </row>
    <row r="318" spans="1:12" x14ac:dyDescent="0.2">
      <c r="A318" s="226" t="str">
        <f t="shared" si="17"/>
        <v>V;C;CL000;LIBERTE;03/04/2026;C1614-ADU;0</v>
      </c>
      <c r="B318" t="s">
        <v>18</v>
      </c>
      <c r="C318" t="s">
        <v>19</v>
      </c>
      <c r="D318">
        <v>243</v>
      </c>
      <c r="E318" t="str">
        <f t="shared" si="16"/>
        <v>LIB243</v>
      </c>
      <c r="F318" t="str">
        <f>+'Bon Liberte'!$A$1</f>
        <v>CL000</v>
      </c>
      <c r="G318" s="76">
        <f>+'Bon Liberte'!$Y$9</f>
        <v>46115</v>
      </c>
      <c r="H318" t="str">
        <f>+'Bon Liberte'!Y78</f>
        <v>C1614</v>
      </c>
      <c r="I318" t="str">
        <f>+'Bon Liberte'!Z78</f>
        <v>Steak Haché (VBF) - Ketchup</v>
      </c>
      <c r="J318">
        <f>+'Bon Liberte'!AB78</f>
        <v>0</v>
      </c>
      <c r="K318" t="str">
        <f>+'Bon Liberte'!I$1</f>
        <v>ADU</v>
      </c>
      <c r="L318" t="str">
        <f t="shared" si="18"/>
        <v>C1614-ADU</v>
      </c>
    </row>
    <row r="319" spans="1:12" x14ac:dyDescent="0.2">
      <c r="A319" s="226" t="str">
        <f t="shared" si="17"/>
        <v>V;C;CL000;LIBERTE;03/04/2026;C2532-MAT;0</v>
      </c>
      <c r="B319" t="s">
        <v>18</v>
      </c>
      <c r="C319" t="s">
        <v>19</v>
      </c>
      <c r="D319">
        <v>244</v>
      </c>
      <c r="E319" t="str">
        <f t="shared" si="16"/>
        <v>LIB244</v>
      </c>
      <c r="F319" t="str">
        <f>+'Bon Liberte'!$A$1</f>
        <v>CL000</v>
      </c>
      <c r="G319" s="76">
        <f>+'Bon Liberte'!$Y$9</f>
        <v>46115</v>
      </c>
      <c r="H319" t="str">
        <f>+'Bon Liberte'!Y79</f>
        <v>C2532</v>
      </c>
      <c r="I319" t="str">
        <f>+'Bon Liberte'!Z79</f>
        <v>Cubes de colin MSC Sce Citron</v>
      </c>
      <c r="J319">
        <f>+'Bon Liberte'!AB79</f>
        <v>0</v>
      </c>
      <c r="K319" t="str">
        <f>+'Bon Liberte'!AA79</f>
        <v>MAT</v>
      </c>
      <c r="L319" t="str">
        <f t="shared" si="18"/>
        <v>C2532-MAT</v>
      </c>
    </row>
    <row r="320" spans="1:12" x14ac:dyDescent="0.2">
      <c r="A320" s="226" t="str">
        <f t="shared" si="17"/>
        <v>V;C;CL000;LIBERTE;03/04/2026;C2532-PRIM;0</v>
      </c>
      <c r="B320" t="s">
        <v>18</v>
      </c>
      <c r="C320" t="s">
        <v>19</v>
      </c>
      <c r="D320">
        <v>245</v>
      </c>
      <c r="E320" t="str">
        <f t="shared" si="16"/>
        <v>LIB245</v>
      </c>
      <c r="F320" t="str">
        <f>+'Bon Liberte'!$A$1</f>
        <v>CL000</v>
      </c>
      <c r="G320" s="76">
        <f>+'Bon Liberte'!$Y$9</f>
        <v>46115</v>
      </c>
      <c r="H320" t="str">
        <f>+'Bon Liberte'!Y80</f>
        <v>C2532</v>
      </c>
      <c r="I320" t="str">
        <f>+'Bon Liberte'!Z80</f>
        <v>Cubes de colin MSC Sce Citron</v>
      </c>
      <c r="J320">
        <f>+'Bon Liberte'!AB80</f>
        <v>0</v>
      </c>
      <c r="K320" t="str">
        <f>+'Bon Liberte'!AA80</f>
        <v>PRIM</v>
      </c>
      <c r="L320" t="str">
        <f t="shared" si="18"/>
        <v>C2532-PRIM</v>
      </c>
    </row>
    <row r="321" spans="1:12" x14ac:dyDescent="0.2">
      <c r="A321" s="226" t="str">
        <f t="shared" si="17"/>
        <v>V;C;CL000;LIBERTE;03/04/2026;C2532-ADU;0</v>
      </c>
      <c r="B321" t="s">
        <v>18</v>
      </c>
      <c r="C321" t="s">
        <v>19</v>
      </c>
      <c r="D321">
        <v>246</v>
      </c>
      <c r="E321" t="str">
        <f t="shared" si="16"/>
        <v>LIB246</v>
      </c>
      <c r="F321" t="str">
        <f>+'Bon Liberte'!$A$1</f>
        <v>CL000</v>
      </c>
      <c r="G321" s="76">
        <f>+'Bon Liberte'!$Y$9</f>
        <v>46115</v>
      </c>
      <c r="H321" t="str">
        <f>+'Bon Liberte'!Y81</f>
        <v>C2532</v>
      </c>
      <c r="I321" t="str">
        <f>+'Bon Liberte'!Z81</f>
        <v>Cubes de colin MSC Sce Citron</v>
      </c>
      <c r="J321">
        <f>+'Bon Liberte'!AB81</f>
        <v>0</v>
      </c>
      <c r="K321" t="str">
        <f>+'Bon Liberte'!I$1</f>
        <v>ADU</v>
      </c>
      <c r="L321" t="str">
        <f t="shared" si="18"/>
        <v>C2532-ADU</v>
      </c>
    </row>
    <row r="322" spans="1:12" x14ac:dyDescent="0.2">
      <c r="A322" s="226" t="str">
        <f t="shared" si="17"/>
        <v>V;C;CL000;LIBERTE;03/04/2026;C1407-MAT;79</v>
      </c>
      <c r="B322" t="s">
        <v>18</v>
      </c>
      <c r="C322" t="s">
        <v>19</v>
      </c>
      <c r="D322">
        <v>247</v>
      </c>
      <c r="E322" t="str">
        <f t="shared" si="16"/>
        <v>LIB247</v>
      </c>
      <c r="F322" t="str">
        <f>+'Bon Liberte'!$A$1</f>
        <v>CL000</v>
      </c>
      <c r="G322" s="76">
        <f>+'Bon Liberte'!$Y$9</f>
        <v>46115</v>
      </c>
      <c r="H322" t="str">
        <f>+'Bon Liberte'!Y82</f>
        <v>C1407</v>
      </c>
      <c r="I322" t="str">
        <f>+'Bon Liberte'!Z82</f>
        <v>Filet de Colin/Hoki MSC meunière.</v>
      </c>
      <c r="J322">
        <f>+'Bon Liberte'!AB82</f>
        <v>79</v>
      </c>
      <c r="K322" t="str">
        <f>+'Bon Liberte'!AA82</f>
        <v>MAT</v>
      </c>
      <c r="L322" t="str">
        <f t="shared" si="18"/>
        <v>C1407-MAT</v>
      </c>
    </row>
    <row r="323" spans="1:12" x14ac:dyDescent="0.2">
      <c r="A323" s="226" t="str">
        <f t="shared" si="17"/>
        <v>V;C;CL000;LIBERTE;03/04/2026;C1407-PRIM;103</v>
      </c>
      <c r="B323" t="s">
        <v>18</v>
      </c>
      <c r="C323" t="s">
        <v>19</v>
      </c>
      <c r="D323">
        <v>248</v>
      </c>
      <c r="E323" t="str">
        <f t="shared" ref="E323:E360" si="19">+C323&amp;D323</f>
        <v>LIB248</v>
      </c>
      <c r="F323" t="str">
        <f>+'Bon Liberte'!$A$1</f>
        <v>CL000</v>
      </c>
      <c r="G323" s="76">
        <f>+'Bon Liberte'!$Y$9</f>
        <v>46115</v>
      </c>
      <c r="H323" t="str">
        <f>+'Bon Liberte'!Y83</f>
        <v>C1407</v>
      </c>
      <c r="I323" t="str">
        <f>+'Bon Liberte'!Z83</f>
        <v>Filet de Colin/Hoki MSC meunière.</v>
      </c>
      <c r="J323">
        <f>+'Bon Liberte'!AB83</f>
        <v>103</v>
      </c>
      <c r="K323" t="str">
        <f>+'Bon Liberte'!AA83</f>
        <v>PRIM</v>
      </c>
      <c r="L323" t="str">
        <f t="shared" si="18"/>
        <v>C1407-PRIM</v>
      </c>
    </row>
    <row r="324" spans="1:12" x14ac:dyDescent="0.2">
      <c r="A324" s="226" t="str">
        <f t="shared" si="17"/>
        <v>V;C;CL000;LIBERTE;03/04/2026;C1407-ADU;10</v>
      </c>
      <c r="B324" t="s">
        <v>18</v>
      </c>
      <c r="C324" t="s">
        <v>19</v>
      </c>
      <c r="D324">
        <v>249</v>
      </c>
      <c r="E324" t="str">
        <f t="shared" si="19"/>
        <v>LIB249</v>
      </c>
      <c r="F324" t="str">
        <f>+'Bon Liberte'!$A$1</f>
        <v>CL000</v>
      </c>
      <c r="G324" s="76">
        <f>+'Bon Liberte'!$Y$9</f>
        <v>46115</v>
      </c>
      <c r="H324" t="str">
        <f>+'Bon Liberte'!Y84</f>
        <v>C1407</v>
      </c>
      <c r="I324" t="str">
        <f>+'Bon Liberte'!Z84</f>
        <v>Filet de Colin/Hoki MSC meunière.</v>
      </c>
      <c r="J324">
        <f>+'Bon Liberte'!AB84</f>
        <v>10</v>
      </c>
      <c r="K324" t="str">
        <f>+'Bon Liberte'!I$1</f>
        <v>ADU</v>
      </c>
      <c r="L324" t="str">
        <f t="shared" si="18"/>
        <v>C1407-ADU</v>
      </c>
    </row>
    <row r="325" spans="1:12" x14ac:dyDescent="0.2">
      <c r="A325" s="226" t="str">
        <f t="shared" si="17"/>
        <v>V;C;CL000;LIBERTE;03/04/2026;C2446-MAT;0</v>
      </c>
      <c r="B325" t="s">
        <v>18</v>
      </c>
      <c r="C325" t="s">
        <v>19</v>
      </c>
      <c r="D325">
        <v>250</v>
      </c>
      <c r="E325" t="str">
        <f t="shared" si="19"/>
        <v>LIB250</v>
      </c>
      <c r="F325" t="str">
        <f>+'Bon Liberte'!$A$1</f>
        <v>CL000</v>
      </c>
      <c r="G325" s="76">
        <f>+'Bon Liberte'!$Y$9</f>
        <v>46115</v>
      </c>
      <c r="H325" t="str">
        <f>+'Bon Liberte'!Y85</f>
        <v>C2446</v>
      </c>
      <c r="I325" t="str">
        <f>+'Bon Liberte'!Z85</f>
        <v>Steak Haché au Jus (VBF)</v>
      </c>
      <c r="J325">
        <f>+'Bon Liberte'!AB85</f>
        <v>0</v>
      </c>
      <c r="K325" t="str">
        <f>+'Bon Liberte'!AA85</f>
        <v>MAT</v>
      </c>
      <c r="L325" t="str">
        <f t="shared" si="18"/>
        <v>C2446-MAT</v>
      </c>
    </row>
    <row r="326" spans="1:12" x14ac:dyDescent="0.2">
      <c r="A326" s="226" t="str">
        <f t="shared" si="17"/>
        <v>V;C;CL000;LIBERTE;03/04/2026;C2446-PRIM;0</v>
      </c>
      <c r="B326" t="s">
        <v>18</v>
      </c>
      <c r="C326" t="s">
        <v>19</v>
      </c>
      <c r="D326">
        <v>251</v>
      </c>
      <c r="E326" t="str">
        <f t="shared" si="19"/>
        <v>LIB251</v>
      </c>
      <c r="F326" t="str">
        <f>+'Bon Liberte'!$A$1</f>
        <v>CL000</v>
      </c>
      <c r="G326" s="76">
        <f>+'Bon Liberte'!$Y$9</f>
        <v>46115</v>
      </c>
      <c r="H326" t="str">
        <f>+'Bon Liberte'!Y86</f>
        <v>C2446</v>
      </c>
      <c r="I326" t="str">
        <f>+'Bon Liberte'!Z86</f>
        <v>Steak Haché au Jus (VBF)</v>
      </c>
      <c r="J326">
        <f>+'Bon Liberte'!AB86</f>
        <v>0</v>
      </c>
      <c r="K326" t="str">
        <f>+'Bon Liberte'!AA86</f>
        <v>PRIM</v>
      </c>
      <c r="L326" t="str">
        <f t="shared" si="18"/>
        <v>C2446-PRIM</v>
      </c>
    </row>
    <row r="327" spans="1:12" x14ac:dyDescent="0.2">
      <c r="A327" s="226" t="str">
        <f t="shared" si="17"/>
        <v>V;C;CL000;LIBERTE;03/04/2026;C2446-ADU;0</v>
      </c>
      <c r="B327" t="s">
        <v>18</v>
      </c>
      <c r="C327" t="s">
        <v>19</v>
      </c>
      <c r="D327">
        <v>252</v>
      </c>
      <c r="E327" t="str">
        <f t="shared" si="19"/>
        <v>LIB252</v>
      </c>
      <c r="F327" t="str">
        <f>+'Bon Liberte'!$A$1</f>
        <v>CL000</v>
      </c>
      <c r="G327" s="76">
        <f>+'Bon Liberte'!$Y$9</f>
        <v>46115</v>
      </c>
      <c r="H327" t="str">
        <f>+'Bon Liberte'!Y87</f>
        <v>C2446</v>
      </c>
      <c r="I327" t="str">
        <f>+'Bon Liberte'!Z87</f>
        <v>Steak Haché au Jus (VBF)</v>
      </c>
      <c r="J327">
        <f>+'Bon Liberte'!AB87</f>
        <v>0</v>
      </c>
      <c r="K327" t="str">
        <f>+'Bon Liberte'!I$1</f>
        <v>ADU</v>
      </c>
      <c r="L327" t="str">
        <f t="shared" si="18"/>
        <v>C2446-ADU</v>
      </c>
    </row>
    <row r="328" spans="1:12" x14ac:dyDescent="0.2">
      <c r="A328" s="226" t="str">
        <f t="shared" si="17"/>
        <v>V;C;CL000;LIBERTE;03/04/2026;C1534-MAT;0</v>
      </c>
      <c r="B328" t="s">
        <v>18</v>
      </c>
      <c r="C328" t="s">
        <v>19</v>
      </c>
      <c r="D328">
        <v>253</v>
      </c>
      <c r="E328" t="str">
        <f t="shared" si="19"/>
        <v>LIB253</v>
      </c>
      <c r="F328" t="str">
        <f>+'Bon Liberte'!$A$1</f>
        <v>CL000</v>
      </c>
      <c r="G328" s="76">
        <f>+'Bon Liberte'!$Y$9</f>
        <v>46115</v>
      </c>
      <c r="H328" t="str">
        <f>+'Bon Liberte'!Y88</f>
        <v>C1534</v>
      </c>
      <c r="I328" t="str">
        <f>+'Bon Liberte'!Z88</f>
        <v>Poulet Rôti au jus</v>
      </c>
      <c r="J328">
        <f>+'Bon Liberte'!AB88</f>
        <v>0</v>
      </c>
      <c r="K328" t="str">
        <f>+'Bon Liberte'!AA88</f>
        <v>MAT</v>
      </c>
      <c r="L328" t="str">
        <f t="shared" si="18"/>
        <v>C1534-MAT</v>
      </c>
    </row>
    <row r="329" spans="1:12" x14ac:dyDescent="0.2">
      <c r="A329" s="226" t="str">
        <f t="shared" si="17"/>
        <v>V;C;CL000;LIBERTE;03/04/2026;C1534-PRIM;0</v>
      </c>
      <c r="B329" t="s">
        <v>18</v>
      </c>
      <c r="C329" t="s">
        <v>19</v>
      </c>
      <c r="D329">
        <v>254</v>
      </c>
      <c r="E329" t="str">
        <f t="shared" si="19"/>
        <v>LIB254</v>
      </c>
      <c r="F329" t="str">
        <f>+'Bon Liberte'!$A$1</f>
        <v>CL000</v>
      </c>
      <c r="G329" s="76">
        <f>+'Bon Liberte'!$Y$9</f>
        <v>46115</v>
      </c>
      <c r="H329" t="str">
        <f>+'Bon Liberte'!Y89</f>
        <v>C1534</v>
      </c>
      <c r="I329" t="str">
        <f>+'Bon Liberte'!Z89</f>
        <v>Poulet Rôti au jus</v>
      </c>
      <c r="J329">
        <f>+'Bon Liberte'!AB89</f>
        <v>0</v>
      </c>
      <c r="K329" t="str">
        <f>+'Bon Liberte'!AA89</f>
        <v>PRIM</v>
      </c>
      <c r="L329" t="str">
        <f t="shared" si="18"/>
        <v>C1534-PRIM</v>
      </c>
    </row>
    <row r="330" spans="1:12" x14ac:dyDescent="0.2">
      <c r="A330" s="226" t="str">
        <f t="shared" si="17"/>
        <v>V;C;CL000;LIBERTE;03/04/2026;C1534-ADU;0</v>
      </c>
      <c r="B330" t="s">
        <v>18</v>
      </c>
      <c r="C330" t="s">
        <v>19</v>
      </c>
      <c r="D330">
        <v>255</v>
      </c>
      <c r="E330" t="str">
        <f t="shared" si="19"/>
        <v>LIB255</v>
      </c>
      <c r="F330" t="str">
        <f>+'Bon Liberte'!$A$1</f>
        <v>CL000</v>
      </c>
      <c r="G330" s="76">
        <f>+'Bon Liberte'!$Y$9</f>
        <v>46115</v>
      </c>
      <c r="H330" t="str">
        <f>+'Bon Liberte'!Y90</f>
        <v>C1534</v>
      </c>
      <c r="I330" t="str">
        <f>+'Bon Liberte'!Z90</f>
        <v>Poulet Rôti au jus</v>
      </c>
      <c r="J330">
        <f>+'Bon Liberte'!AB90</f>
        <v>0</v>
      </c>
      <c r="K330" t="str">
        <f>+'Bon Liberte'!I$1</f>
        <v>ADU</v>
      </c>
      <c r="L330" t="str">
        <f t="shared" si="18"/>
        <v>C1534-ADU</v>
      </c>
    </row>
    <row r="331" spans="1:12" x14ac:dyDescent="0.2">
      <c r="A331" s="226" t="str">
        <f t="shared" si="17"/>
        <v>V;C;CL000;LIBERTE;03/04/2026; ;</v>
      </c>
      <c r="B331" t="s">
        <v>18</v>
      </c>
      <c r="C331" t="s">
        <v>19</v>
      </c>
      <c r="D331">
        <v>256</v>
      </c>
      <c r="E331" t="str">
        <f t="shared" si="19"/>
        <v>LIB256</v>
      </c>
      <c r="F331" t="str">
        <f>+'Bon Liberte'!$A$1</f>
        <v>CL000</v>
      </c>
      <c r="G331" s="76">
        <f>+'Bon Liberte'!$Y$9</f>
        <v>46115</v>
      </c>
      <c r="H331" s="70" t="s">
        <v>13</v>
      </c>
      <c r="L331" t="str">
        <f t="shared" si="18"/>
        <v> </v>
      </c>
    </row>
    <row r="332" spans="1:12" x14ac:dyDescent="0.2">
      <c r="A332" s="226" t="str">
        <f t="shared" ref="A332:A360" si="20">"V;C;"&amp;F332&amp;";"&amp;B332&amp;";"&amp;TEXT(G332,"jj/mm/aaaa")&amp;";"&amp;L332&amp;";"&amp;J332</f>
        <v>V;C;CL000;LIBERTE;03/04/2026;D2018-MAT;79</v>
      </c>
      <c r="B332" t="s">
        <v>18</v>
      </c>
      <c r="C332" t="s">
        <v>19</v>
      </c>
      <c r="D332">
        <v>257</v>
      </c>
      <c r="E332" t="str">
        <f t="shared" si="19"/>
        <v>LIB257</v>
      </c>
      <c r="F332" t="str">
        <f>+'Bon Liberte'!$A$1</f>
        <v>CL000</v>
      </c>
      <c r="G332" s="76">
        <f>+'Bon Liberte'!$Y$9</f>
        <v>46115</v>
      </c>
      <c r="H332" t="str">
        <f>+'Bon Liberte'!Y92</f>
        <v>D2018</v>
      </c>
      <c r="I332" t="str">
        <f>+'Bon Liberte'!Z92</f>
        <v>Gratin de Chou Fleur &amp; PDT</v>
      </c>
      <c r="J332">
        <f>+'Bon Liberte'!AB92</f>
        <v>79</v>
      </c>
      <c r="K332" t="str">
        <f>+'Bon Liberte'!AA92</f>
        <v>MAT</v>
      </c>
      <c r="L332" t="str">
        <f t="shared" si="18"/>
        <v>D2018-MAT</v>
      </c>
    </row>
    <row r="333" spans="1:12" x14ac:dyDescent="0.2">
      <c r="A333" s="226" t="str">
        <f t="shared" si="20"/>
        <v>V;C;CL000;LIBERTE;03/04/2026;D2018-PRIM;105</v>
      </c>
      <c r="B333" t="s">
        <v>18</v>
      </c>
      <c r="C333" t="s">
        <v>19</v>
      </c>
      <c r="D333">
        <v>258</v>
      </c>
      <c r="E333" t="str">
        <f t="shared" si="19"/>
        <v>LIB258</v>
      </c>
      <c r="F333" t="str">
        <f>+'Bon Liberte'!$A$1</f>
        <v>CL000</v>
      </c>
      <c r="G333" s="76">
        <f>+'Bon Liberte'!$Y$9</f>
        <v>46115</v>
      </c>
      <c r="H333" t="str">
        <f>+'Bon Liberte'!Y93</f>
        <v>D2018</v>
      </c>
      <c r="I333" t="str">
        <f>+'Bon Liberte'!Z93</f>
        <v>Gratin de Chou Fleur &amp; PDT</v>
      </c>
      <c r="J333">
        <f>+'Bon Liberte'!AB93</f>
        <v>105</v>
      </c>
      <c r="K333" t="str">
        <f>+'Bon Liberte'!AA93</f>
        <v>PRIM</v>
      </c>
      <c r="L333" t="str">
        <f t="shared" ref="L333:L360" si="21">IF(CODE(H333)=160,H333,H333&amp;"-"&amp;K333)</f>
        <v>D2018-PRIM</v>
      </c>
    </row>
    <row r="334" spans="1:12" x14ac:dyDescent="0.2">
      <c r="A334" s="226" t="str">
        <f t="shared" si="20"/>
        <v>V;C;CL000;LIBERTE;03/04/2026;D2018-ADU;10</v>
      </c>
      <c r="B334" t="s">
        <v>18</v>
      </c>
      <c r="C334" t="s">
        <v>19</v>
      </c>
      <c r="D334">
        <v>259</v>
      </c>
      <c r="E334" t="str">
        <f t="shared" si="19"/>
        <v>LIB259</v>
      </c>
      <c r="F334" t="str">
        <f>+'Bon Liberte'!$A$1</f>
        <v>CL000</v>
      </c>
      <c r="G334" s="76">
        <f>+'Bon Liberte'!$Y$9</f>
        <v>46115</v>
      </c>
      <c r="H334" t="str">
        <f>+'Bon Liberte'!Y94</f>
        <v>D2018</v>
      </c>
      <c r="I334" t="str">
        <f>+'Bon Liberte'!Z94</f>
        <v>Gratin de Chou Fleur &amp; PDT</v>
      </c>
      <c r="J334">
        <f>+'Bon Liberte'!AB94</f>
        <v>10</v>
      </c>
      <c r="K334" t="str">
        <f>+'Bon Liberte'!I$1</f>
        <v>ADU</v>
      </c>
      <c r="L334" t="str">
        <f t="shared" si="21"/>
        <v>D2018-ADU</v>
      </c>
    </row>
    <row r="335" spans="1:12" x14ac:dyDescent="0.2">
      <c r="A335" s="226" t="str">
        <f t="shared" si="20"/>
        <v>V;C;CL000;LIBERTE;03/04/2026;D1816-MAT;0</v>
      </c>
      <c r="B335" t="s">
        <v>18</v>
      </c>
      <c r="C335" t="s">
        <v>19</v>
      </c>
      <c r="D335">
        <v>260</v>
      </c>
      <c r="E335" t="str">
        <f t="shared" si="19"/>
        <v>LIB260</v>
      </c>
      <c r="F335" t="str">
        <f>+'Bon Liberte'!$A$1</f>
        <v>CL000</v>
      </c>
      <c r="G335" s="76">
        <f>+'Bon Liberte'!$Y$9</f>
        <v>46115</v>
      </c>
      <c r="H335" t="str">
        <f>+'Bon Liberte'!Y95</f>
        <v>D1816</v>
      </c>
      <c r="I335" t="str">
        <f>+'Bon Liberte'!Z95</f>
        <v>Riz Sauvage</v>
      </c>
      <c r="J335">
        <f>+'Bon Liberte'!AB95</f>
        <v>0</v>
      </c>
      <c r="K335" t="str">
        <f>+'Bon Liberte'!AA95</f>
        <v>MAT</v>
      </c>
      <c r="L335" t="str">
        <f t="shared" si="21"/>
        <v>D1816-MAT</v>
      </c>
    </row>
    <row r="336" spans="1:12" x14ac:dyDescent="0.2">
      <c r="A336" s="226" t="str">
        <f t="shared" si="20"/>
        <v>V;C;CL000;LIBERTE;03/04/2026;D1816-PRIM;0</v>
      </c>
      <c r="B336" t="s">
        <v>18</v>
      </c>
      <c r="C336" t="s">
        <v>19</v>
      </c>
      <c r="D336">
        <v>261</v>
      </c>
      <c r="E336" t="str">
        <f t="shared" si="19"/>
        <v>LIB261</v>
      </c>
      <c r="F336" t="str">
        <f>+'Bon Liberte'!$A$1</f>
        <v>CL000</v>
      </c>
      <c r="G336" s="76">
        <f>+'Bon Liberte'!$Y$9</f>
        <v>46115</v>
      </c>
      <c r="H336" t="str">
        <f>+'Bon Liberte'!Y96</f>
        <v>D1816</v>
      </c>
      <c r="I336" t="str">
        <f>+'Bon Liberte'!Z96</f>
        <v>Riz Sauvage</v>
      </c>
      <c r="J336">
        <f>+'Bon Liberte'!AB96</f>
        <v>0</v>
      </c>
      <c r="K336" t="str">
        <f>+'Bon Liberte'!AA96</f>
        <v>PRIM</v>
      </c>
      <c r="L336" t="str">
        <f t="shared" si="21"/>
        <v>D1816-PRIM</v>
      </c>
    </row>
    <row r="337" spans="1:12" x14ac:dyDescent="0.2">
      <c r="A337" s="226" t="str">
        <f t="shared" si="20"/>
        <v>V;C;CL000;LIBERTE;03/04/2026;D1816-ADU;0</v>
      </c>
      <c r="B337" t="s">
        <v>18</v>
      </c>
      <c r="C337" t="s">
        <v>19</v>
      </c>
      <c r="D337">
        <v>262</v>
      </c>
      <c r="E337" t="str">
        <f t="shared" si="19"/>
        <v>LIB262</v>
      </c>
      <c r="F337" t="str">
        <f>+'Bon Liberte'!$A$1</f>
        <v>CL000</v>
      </c>
      <c r="G337" s="76">
        <f>+'Bon Liberte'!$Y$9</f>
        <v>46115</v>
      </c>
      <c r="H337" t="str">
        <f>+'Bon Liberte'!Y97</f>
        <v>D1816</v>
      </c>
      <c r="I337" t="str">
        <f>+'Bon Liberte'!Z97</f>
        <v>Riz Sauvage</v>
      </c>
      <c r="J337">
        <f>+'Bon Liberte'!AB97</f>
        <v>0</v>
      </c>
      <c r="K337" t="str">
        <f>+'Bon Liberte'!I$1</f>
        <v>ADU</v>
      </c>
      <c r="L337" t="str">
        <f t="shared" si="21"/>
        <v>D1816-ADU</v>
      </c>
    </row>
    <row r="338" spans="1:12" x14ac:dyDescent="0.2">
      <c r="A338" s="226" t="str">
        <f t="shared" si="20"/>
        <v>V;C;CL000;LIBERTE;03/04/2026;D1818-MAT;0</v>
      </c>
      <c r="B338" t="s">
        <v>18</v>
      </c>
      <c r="C338" t="s">
        <v>19</v>
      </c>
      <c r="D338">
        <v>263</v>
      </c>
      <c r="E338" t="str">
        <f t="shared" si="19"/>
        <v>LIB263</v>
      </c>
      <c r="F338" t="str">
        <f>+'Bon Liberte'!$A$1</f>
        <v>CL000</v>
      </c>
      <c r="G338" s="76">
        <f>+'Bon Liberte'!$Y$9</f>
        <v>46115</v>
      </c>
      <c r="H338" t="str">
        <f>+'Bon Liberte'!Y98</f>
        <v>D1818</v>
      </c>
      <c r="I338" t="str">
        <f>+'Bon Liberte'!Z98</f>
        <v>Riz Blanc</v>
      </c>
      <c r="J338">
        <f>+'Bon Liberte'!AB98</f>
        <v>0</v>
      </c>
      <c r="K338" t="str">
        <f>+'Bon Liberte'!AA98</f>
        <v>MAT</v>
      </c>
      <c r="L338" t="str">
        <f t="shared" si="21"/>
        <v>D1818-MAT</v>
      </c>
    </row>
    <row r="339" spans="1:12" x14ac:dyDescent="0.2">
      <c r="A339" s="226" t="str">
        <f t="shared" si="20"/>
        <v>V;C;CL000;LIBERTE;03/04/2026;D1818-PRIM;0</v>
      </c>
      <c r="B339" t="s">
        <v>18</v>
      </c>
      <c r="C339" t="s">
        <v>19</v>
      </c>
      <c r="D339">
        <v>264</v>
      </c>
      <c r="E339" t="str">
        <f t="shared" si="19"/>
        <v>LIB264</v>
      </c>
      <c r="F339" t="str">
        <f>+'Bon Liberte'!$A$1</f>
        <v>CL000</v>
      </c>
      <c r="G339" s="76">
        <f>+'Bon Liberte'!$Y$9</f>
        <v>46115</v>
      </c>
      <c r="H339" t="str">
        <f>+'Bon Liberte'!Y99</f>
        <v>D1818</v>
      </c>
      <c r="I339" t="str">
        <f>+'Bon Liberte'!Z99</f>
        <v>Riz Blanc</v>
      </c>
      <c r="J339">
        <f>+'Bon Liberte'!AB99</f>
        <v>0</v>
      </c>
      <c r="K339" t="str">
        <f>+'Bon Liberte'!AA99</f>
        <v>PRIM</v>
      </c>
      <c r="L339" t="str">
        <f t="shared" si="21"/>
        <v>D1818-PRIM</v>
      </c>
    </row>
    <row r="340" spans="1:12" x14ac:dyDescent="0.2">
      <c r="A340" s="226" t="str">
        <f t="shared" si="20"/>
        <v>V;C;CL000;LIBERTE;03/04/2026;D1818-ADU;0</v>
      </c>
      <c r="B340" t="s">
        <v>18</v>
      </c>
      <c r="C340" t="s">
        <v>19</v>
      </c>
      <c r="D340">
        <v>265</v>
      </c>
      <c r="E340" t="str">
        <f t="shared" si="19"/>
        <v>LIB265</v>
      </c>
      <c r="F340" t="str">
        <f>+'Bon Liberte'!$A$1</f>
        <v>CL000</v>
      </c>
      <c r="G340" s="76">
        <f>+'Bon Liberte'!$Y$9</f>
        <v>46115</v>
      </c>
      <c r="H340" t="str">
        <f>+'Bon Liberte'!Y100</f>
        <v>D1818</v>
      </c>
      <c r="I340" t="str">
        <f>+'Bon Liberte'!Z100</f>
        <v>Riz Blanc</v>
      </c>
      <c r="J340">
        <f>+'Bon Liberte'!AB100</f>
        <v>0</v>
      </c>
      <c r="K340" t="str">
        <f>+'Bon Liberte'!I$1</f>
        <v>ADU</v>
      </c>
      <c r="L340" t="str">
        <f t="shared" si="21"/>
        <v>D1818-ADU</v>
      </c>
    </row>
    <row r="341" spans="1:12" x14ac:dyDescent="0.2">
      <c r="A341" s="226" t="str">
        <f t="shared" si="20"/>
        <v>V;C;CL000;LIBERTE;03/04/2026;D1725-MAT;0</v>
      </c>
      <c r="B341" t="s">
        <v>18</v>
      </c>
      <c r="C341" t="s">
        <v>19</v>
      </c>
      <c r="D341">
        <v>266</v>
      </c>
      <c r="E341" t="str">
        <f t="shared" si="19"/>
        <v>LIB266</v>
      </c>
      <c r="F341" t="str">
        <f>+'Bon Liberte'!$A$1</f>
        <v>CL000</v>
      </c>
      <c r="G341" s="76">
        <f>+'Bon Liberte'!$Y$9</f>
        <v>46115</v>
      </c>
      <c r="H341" t="str">
        <f>+'Bon Liberte'!Y101</f>
        <v>D1725</v>
      </c>
      <c r="I341" t="str">
        <f>+'Bon Liberte'!Z101</f>
        <v>Haricots Verts Persillés</v>
      </c>
      <c r="J341">
        <f>+'Bon Liberte'!AB101</f>
        <v>0</v>
      </c>
      <c r="K341" t="str">
        <f>+'Bon Liberte'!AA101</f>
        <v>MAT</v>
      </c>
      <c r="L341" t="str">
        <f t="shared" si="21"/>
        <v>D1725-MAT</v>
      </c>
    </row>
    <row r="342" spans="1:12" x14ac:dyDescent="0.2">
      <c r="A342" s="226" t="str">
        <f t="shared" si="20"/>
        <v>V;C;CL000;LIBERTE;03/04/2026;D1725-PRIM;0</v>
      </c>
      <c r="B342" t="s">
        <v>18</v>
      </c>
      <c r="C342" t="s">
        <v>19</v>
      </c>
      <c r="D342">
        <v>267</v>
      </c>
      <c r="E342" t="str">
        <f t="shared" si="19"/>
        <v>LIB267</v>
      </c>
      <c r="F342" t="str">
        <f>+'Bon Liberte'!$A$1</f>
        <v>CL000</v>
      </c>
      <c r="G342" s="76">
        <f>+'Bon Liberte'!$Y$9</f>
        <v>46115</v>
      </c>
      <c r="H342" t="str">
        <f>+'Bon Liberte'!Y102</f>
        <v>D1725</v>
      </c>
      <c r="I342" t="str">
        <f>+'Bon Liberte'!Z102</f>
        <v>Haricots Verts Persillés</v>
      </c>
      <c r="J342">
        <f>+'Bon Liberte'!AB102</f>
        <v>0</v>
      </c>
      <c r="K342" t="str">
        <f>+'Bon Liberte'!AA102</f>
        <v>PRIM</v>
      </c>
      <c r="L342" t="str">
        <f t="shared" si="21"/>
        <v>D1725-PRIM</v>
      </c>
    </row>
    <row r="343" spans="1:12" x14ac:dyDescent="0.2">
      <c r="A343" s="226" t="str">
        <f t="shared" si="20"/>
        <v>V;C;CL000;LIBERTE;03/04/2026;D1725-ADU;0</v>
      </c>
      <c r="B343" t="s">
        <v>18</v>
      </c>
      <c r="C343" t="s">
        <v>19</v>
      </c>
      <c r="D343">
        <v>268</v>
      </c>
      <c r="E343" t="str">
        <f t="shared" si="19"/>
        <v>LIB268</v>
      </c>
      <c r="F343" t="str">
        <f>+'Bon Liberte'!$A$1</f>
        <v>CL000</v>
      </c>
      <c r="G343" s="76">
        <f>+'Bon Liberte'!$Y$9</f>
        <v>46115</v>
      </c>
      <c r="H343" t="str">
        <f>+'Bon Liberte'!Y103</f>
        <v>D1725</v>
      </c>
      <c r="I343" t="str">
        <f>+'Bon Liberte'!Z103</f>
        <v>Haricots Verts Persillés</v>
      </c>
      <c r="J343">
        <f>+'Bon Liberte'!AB103</f>
        <v>0</v>
      </c>
      <c r="K343" t="str">
        <f>+'Bon Liberte'!I$1</f>
        <v>ADU</v>
      </c>
      <c r="L343" t="str">
        <f t="shared" si="21"/>
        <v>D1725-ADU</v>
      </c>
    </row>
    <row r="344" spans="1:12" x14ac:dyDescent="0.2">
      <c r="A344" s="226" t="str">
        <f t="shared" si="20"/>
        <v>V;C;CL000;LIBERTE;03/04/2026; ;</v>
      </c>
      <c r="B344" t="s">
        <v>18</v>
      </c>
      <c r="C344" t="s">
        <v>19</v>
      </c>
      <c r="D344">
        <v>269</v>
      </c>
      <c r="E344" t="str">
        <f t="shared" si="19"/>
        <v>LIB269</v>
      </c>
      <c r="F344" t="str">
        <f>+'Bon Liberte'!$A$1</f>
        <v>CL000</v>
      </c>
      <c r="G344" s="76">
        <f>+'Bon Liberte'!$Y$9</f>
        <v>46115</v>
      </c>
      <c r="H344" s="70" t="s">
        <v>13</v>
      </c>
      <c r="L344" t="str">
        <f t="shared" si="21"/>
        <v> </v>
      </c>
    </row>
    <row r="345" spans="1:12" x14ac:dyDescent="0.2">
      <c r="A345" s="226" t="str">
        <f t="shared" si="20"/>
        <v>V;C;CL000;LIBERTE;03/04/2026;F1950-MAT;0</v>
      </c>
      <c r="B345" t="s">
        <v>18</v>
      </c>
      <c r="C345" t="s">
        <v>19</v>
      </c>
      <c r="D345">
        <v>270</v>
      </c>
      <c r="E345" t="str">
        <f t="shared" si="19"/>
        <v>LIB270</v>
      </c>
      <c r="F345" t="str">
        <f>+'Bon Liberte'!$A$1</f>
        <v>CL000</v>
      </c>
      <c r="G345" s="76">
        <f>+'Bon Liberte'!$Y$9</f>
        <v>46115</v>
      </c>
      <c r="H345" t="str">
        <f>+'Bon Liberte'!Y105</f>
        <v>F1950</v>
      </c>
      <c r="I345" t="str">
        <f>+'Bon Liberte'!Z105</f>
        <v>Tomme Noire</v>
      </c>
      <c r="J345">
        <f>+'Bon Liberte'!AB105</f>
        <v>0</v>
      </c>
      <c r="K345" t="str">
        <f>+'Bon Liberte'!AA105</f>
        <v>MAT</v>
      </c>
      <c r="L345" t="str">
        <f t="shared" si="21"/>
        <v>F1950-MAT</v>
      </c>
    </row>
    <row r="346" spans="1:12" x14ac:dyDescent="0.2">
      <c r="A346" s="226" t="str">
        <f t="shared" si="20"/>
        <v>V;C;CL000;LIBERTE;03/04/2026;F1950-PRIM;0</v>
      </c>
      <c r="B346" t="s">
        <v>18</v>
      </c>
      <c r="C346" t="s">
        <v>19</v>
      </c>
      <c r="D346">
        <v>271</v>
      </c>
      <c r="E346" t="str">
        <f t="shared" si="19"/>
        <v>LIB271</v>
      </c>
      <c r="F346" t="str">
        <f>+'Bon Liberte'!$A$1</f>
        <v>CL000</v>
      </c>
      <c r="G346" s="76">
        <f>+'Bon Liberte'!$Y$9</f>
        <v>46115</v>
      </c>
      <c r="H346" t="str">
        <f>+'Bon Liberte'!Y106</f>
        <v>F1950</v>
      </c>
      <c r="I346" t="str">
        <f>+'Bon Liberte'!Z106</f>
        <v>Tomme Noire</v>
      </c>
      <c r="J346">
        <f>+'Bon Liberte'!AB106</f>
        <v>0</v>
      </c>
      <c r="K346" t="str">
        <f>+'Bon Liberte'!AA106</f>
        <v>PRIM</v>
      </c>
      <c r="L346" t="str">
        <f t="shared" si="21"/>
        <v>F1950-PRIM</v>
      </c>
    </row>
    <row r="347" spans="1:12" x14ac:dyDescent="0.2">
      <c r="A347" s="226" t="str">
        <f t="shared" si="20"/>
        <v>V;C;CL000;LIBERTE;03/04/2026;F1950-ADU;0</v>
      </c>
      <c r="B347" t="s">
        <v>18</v>
      </c>
      <c r="C347" t="s">
        <v>19</v>
      </c>
      <c r="D347">
        <v>272</v>
      </c>
      <c r="E347" t="str">
        <f t="shared" si="19"/>
        <v>LIB272</v>
      </c>
      <c r="F347" t="str">
        <f>+'Bon Liberte'!$A$1</f>
        <v>CL000</v>
      </c>
      <c r="G347" s="76">
        <f>+'Bon Liberte'!$Y$9</f>
        <v>46115</v>
      </c>
      <c r="H347" t="str">
        <f>+'Bon Liberte'!Y107</f>
        <v>F1950</v>
      </c>
      <c r="I347" t="str">
        <f>+'Bon Liberte'!Z107</f>
        <v>Tomme Noire</v>
      </c>
      <c r="J347">
        <f>+'Bon Liberte'!AB107</f>
        <v>0</v>
      </c>
      <c r="K347" t="str">
        <f>+'Bon Liberte'!C$1</f>
        <v>ADU</v>
      </c>
      <c r="L347" t="str">
        <f t="shared" si="21"/>
        <v>F1950-ADU</v>
      </c>
    </row>
    <row r="348" spans="1:12" x14ac:dyDescent="0.2">
      <c r="A348" s="226" t="str">
        <f t="shared" si="20"/>
        <v>V;C;CL000;LIBERTE;03/04/2026;F1923-MAT;0</v>
      </c>
      <c r="B348" t="s">
        <v>18</v>
      </c>
      <c r="C348" t="s">
        <v>19</v>
      </c>
      <c r="D348">
        <v>273</v>
      </c>
      <c r="E348" t="str">
        <f t="shared" si="19"/>
        <v>LIB273</v>
      </c>
      <c r="F348" t="str">
        <f>+'Bon Liberte'!$A$1</f>
        <v>CL000</v>
      </c>
      <c r="G348" s="76">
        <f>+'Bon Liberte'!$Y$9</f>
        <v>46115</v>
      </c>
      <c r="H348" t="str">
        <f>+'Bon Liberte'!Y108</f>
        <v>F1923</v>
      </c>
      <c r="I348" t="str">
        <f>+'Bon Liberte'!Z108</f>
        <v>Kiri</v>
      </c>
      <c r="J348">
        <f>+'Bon Liberte'!AB108</f>
        <v>0</v>
      </c>
      <c r="K348" t="str">
        <f>+'Bon Liberte'!AA108</f>
        <v>MAT</v>
      </c>
      <c r="L348" t="str">
        <f t="shared" si="21"/>
        <v>F1923-MAT</v>
      </c>
    </row>
    <row r="349" spans="1:12" x14ac:dyDescent="0.2">
      <c r="A349" s="226" t="str">
        <f t="shared" si="20"/>
        <v>V;C;CL000;LIBERTE;03/04/2026;F1923-PRIM;0</v>
      </c>
      <c r="B349" t="s">
        <v>18</v>
      </c>
      <c r="C349" t="s">
        <v>19</v>
      </c>
      <c r="D349">
        <v>274</v>
      </c>
      <c r="E349" t="str">
        <f t="shared" si="19"/>
        <v>LIB274</v>
      </c>
      <c r="F349" t="str">
        <f>+'Bon Liberte'!$A$1</f>
        <v>CL000</v>
      </c>
      <c r="G349" s="76">
        <f>+'Bon Liberte'!$Y$9</f>
        <v>46115</v>
      </c>
      <c r="H349" t="str">
        <f>+'Bon Liberte'!Y109</f>
        <v>F1923</v>
      </c>
      <c r="I349" t="str">
        <f>+'Bon Liberte'!Z109</f>
        <v>Kiri</v>
      </c>
      <c r="J349">
        <f>+'Bon Liberte'!AB109</f>
        <v>0</v>
      </c>
      <c r="K349" t="str">
        <f>+'Bon Liberte'!AA109</f>
        <v>PRIM</v>
      </c>
      <c r="L349" t="str">
        <f t="shared" si="21"/>
        <v>F1923-PRIM</v>
      </c>
    </row>
    <row r="350" spans="1:12" x14ac:dyDescent="0.2">
      <c r="A350" s="226" t="str">
        <f t="shared" si="20"/>
        <v>V;C;CL000;LIBERTE;03/04/2026;F1923-ADU;0</v>
      </c>
      <c r="B350" t="s">
        <v>18</v>
      </c>
      <c r="C350" t="s">
        <v>19</v>
      </c>
      <c r="D350">
        <v>275</v>
      </c>
      <c r="E350" t="str">
        <f t="shared" si="19"/>
        <v>LIB275</v>
      </c>
      <c r="F350" t="str">
        <f>+'Bon Liberte'!$A$1</f>
        <v>CL000</v>
      </c>
      <c r="G350" s="76">
        <f>+'Bon Liberte'!$Y$9</f>
        <v>46115</v>
      </c>
      <c r="H350" t="str">
        <f>+'Bon Liberte'!Y110</f>
        <v>F1923</v>
      </c>
      <c r="I350" t="str">
        <f>+'Bon Liberte'!Z110</f>
        <v>Kiri</v>
      </c>
      <c r="J350">
        <f>+'Bon Liberte'!AB110</f>
        <v>0</v>
      </c>
      <c r="K350" t="str">
        <f>+'Bon Liberte'!C$1</f>
        <v>ADU</v>
      </c>
      <c r="L350" t="str">
        <f t="shared" si="21"/>
        <v>F1923-ADU</v>
      </c>
    </row>
    <row r="351" spans="1:12" x14ac:dyDescent="0.2">
      <c r="A351" s="226" t="str">
        <f t="shared" si="20"/>
        <v>V;C;CL000;LIBERTE;03/04/2026; ;</v>
      </c>
      <c r="B351" t="s">
        <v>18</v>
      </c>
      <c r="C351" t="s">
        <v>19</v>
      </c>
      <c r="D351">
        <v>276</v>
      </c>
      <c r="E351" t="str">
        <f t="shared" si="19"/>
        <v>LIB276</v>
      </c>
      <c r="F351" t="str">
        <f>+'Bon Liberte'!$A$1</f>
        <v>CL000</v>
      </c>
      <c r="G351" s="76">
        <f>+'Bon Liberte'!$Y$9</f>
        <v>46115</v>
      </c>
      <c r="H351" s="70" t="s">
        <v>13</v>
      </c>
      <c r="L351" t="str">
        <f t="shared" si="21"/>
        <v> </v>
      </c>
    </row>
    <row r="352" spans="1:12" x14ac:dyDescent="0.2">
      <c r="A352" s="226" t="str">
        <f t="shared" si="20"/>
        <v>V;C;CL000;LIBERTE;03/04/2026;G2045-MAT;0</v>
      </c>
      <c r="B352" t="s">
        <v>18</v>
      </c>
      <c r="C352" t="s">
        <v>19</v>
      </c>
      <c r="D352">
        <v>277</v>
      </c>
      <c r="E352" t="str">
        <f t="shared" si="19"/>
        <v>LIB277</v>
      </c>
      <c r="F352" t="str">
        <f>+'Bon Liberte'!$A$1</f>
        <v>CL000</v>
      </c>
      <c r="G352" s="76">
        <f>+'Bon Liberte'!$Y$9</f>
        <v>46115</v>
      </c>
      <c r="H352" t="str">
        <f>+'Bon Liberte'!Y112</f>
        <v>G2045</v>
      </c>
      <c r="I352" t="str">
        <f>+'Bon Liberte'!Z112</f>
        <v>Gateau De Semoule au Caramel</v>
      </c>
      <c r="J352">
        <f>+'Bon Liberte'!AB112</f>
        <v>0</v>
      </c>
      <c r="K352" t="str">
        <f>+'Bon Liberte'!AA112</f>
        <v>MAT</v>
      </c>
      <c r="L352" t="str">
        <f t="shared" si="21"/>
        <v>G2045-MAT</v>
      </c>
    </row>
    <row r="353" spans="1:12" x14ac:dyDescent="0.2">
      <c r="A353" s="226" t="str">
        <f t="shared" si="20"/>
        <v>V;C;CL000;LIBERTE;03/04/2026;G2045-PRIM;0</v>
      </c>
      <c r="B353" t="s">
        <v>18</v>
      </c>
      <c r="C353" t="s">
        <v>19</v>
      </c>
      <c r="D353">
        <v>278</v>
      </c>
      <c r="E353" t="str">
        <f t="shared" si="19"/>
        <v>LIB278</v>
      </c>
      <c r="F353" t="str">
        <f>+'Bon Liberte'!$A$1</f>
        <v>CL000</v>
      </c>
      <c r="G353" s="76">
        <f>+'Bon Liberte'!$Y$9</f>
        <v>46115</v>
      </c>
      <c r="H353" t="str">
        <f>+'Bon Liberte'!Y113</f>
        <v>G2045</v>
      </c>
      <c r="I353" t="str">
        <f>+'Bon Liberte'!Z113</f>
        <v>Gateau De Semoule au Caramel</v>
      </c>
      <c r="J353">
        <f>+'Bon Liberte'!AB113</f>
        <v>0</v>
      </c>
      <c r="K353" t="str">
        <f>+'Bon Liberte'!AA113</f>
        <v>PRIM</v>
      </c>
      <c r="L353" t="str">
        <f t="shared" si="21"/>
        <v>G2045-PRIM</v>
      </c>
    </row>
    <row r="354" spans="1:12" x14ac:dyDescent="0.2">
      <c r="A354" s="226" t="str">
        <f t="shared" si="20"/>
        <v>V;C;CL000;LIBERTE;03/04/2026;G2045-ADU;0</v>
      </c>
      <c r="B354" t="s">
        <v>18</v>
      </c>
      <c r="C354" t="s">
        <v>19</v>
      </c>
      <c r="D354">
        <v>279</v>
      </c>
      <c r="E354" t="str">
        <f t="shared" si="19"/>
        <v>LIB279</v>
      </c>
      <c r="F354" t="str">
        <f>+'Bon Liberte'!$A$1</f>
        <v>CL000</v>
      </c>
      <c r="G354" s="76">
        <f>+'Bon Liberte'!$Y$9</f>
        <v>46115</v>
      </c>
      <c r="H354" t="str">
        <f>+'Bon Liberte'!Y114</f>
        <v>G2045</v>
      </c>
      <c r="I354" t="str">
        <f>+'Bon Liberte'!Z114</f>
        <v>Gateau De Semoule au Caramel</v>
      </c>
      <c r="J354">
        <f>+'Bon Liberte'!AB114</f>
        <v>0</v>
      </c>
      <c r="K354" t="str">
        <f>+'Bon Liberte'!C$1</f>
        <v>ADU</v>
      </c>
      <c r="L354" t="str">
        <f t="shared" si="21"/>
        <v>G2045-ADU</v>
      </c>
    </row>
    <row r="355" spans="1:12" x14ac:dyDescent="0.2">
      <c r="A355" s="226" t="str">
        <f t="shared" si="20"/>
        <v>V;C;CL000;LIBERTE;03/04/2026;G2342-MAT;79</v>
      </c>
      <c r="B355" t="s">
        <v>18</v>
      </c>
      <c r="C355" t="s">
        <v>19</v>
      </c>
      <c r="D355">
        <v>280</v>
      </c>
      <c r="E355" t="str">
        <f t="shared" si="19"/>
        <v>LIB280</v>
      </c>
      <c r="F355" t="str">
        <f>+'Bon Liberte'!$A$1</f>
        <v>CL000</v>
      </c>
      <c r="G355" s="76">
        <f>+'Bon Liberte'!$Y$9</f>
        <v>46115</v>
      </c>
      <c r="H355" t="str">
        <f>+'Bon Liberte'!Y115</f>
        <v>G2342</v>
      </c>
      <c r="I355" t="str">
        <f>+'Bon Liberte'!Z115</f>
        <v>Compote de Pommes/Fraises</v>
      </c>
      <c r="J355">
        <f>+'Bon Liberte'!AB115</f>
        <v>79</v>
      </c>
      <c r="K355" t="str">
        <f>+'Bon Liberte'!AA115</f>
        <v>MAT</v>
      </c>
      <c r="L355" t="str">
        <f t="shared" si="21"/>
        <v>G2342-MAT</v>
      </c>
    </row>
    <row r="356" spans="1:12" x14ac:dyDescent="0.2">
      <c r="A356" s="226" t="str">
        <f t="shared" si="20"/>
        <v>V;C;CL000;LIBERTE;03/04/2026;G2342-PRIM;104</v>
      </c>
      <c r="B356" t="s">
        <v>18</v>
      </c>
      <c r="C356" t="s">
        <v>19</v>
      </c>
      <c r="D356">
        <v>281</v>
      </c>
      <c r="E356" t="str">
        <f t="shared" si="19"/>
        <v>LIB281</v>
      </c>
      <c r="F356" t="str">
        <f>+'Bon Liberte'!$A$1</f>
        <v>CL000</v>
      </c>
      <c r="G356" s="76">
        <f>+'Bon Liberte'!$Y$9</f>
        <v>46115</v>
      </c>
      <c r="H356" t="str">
        <f>+'Bon Liberte'!Y116</f>
        <v>G2342</v>
      </c>
      <c r="I356" t="str">
        <f>+'Bon Liberte'!Z116</f>
        <v>Compote de Pommes/Fraises</v>
      </c>
      <c r="J356">
        <f>+'Bon Liberte'!AB116</f>
        <v>104</v>
      </c>
      <c r="K356" t="str">
        <f>+'Bon Liberte'!AA116</f>
        <v>PRIM</v>
      </c>
      <c r="L356" t="str">
        <f t="shared" si="21"/>
        <v>G2342-PRIM</v>
      </c>
    </row>
    <row r="357" spans="1:12" x14ac:dyDescent="0.2">
      <c r="A357" s="226" t="str">
        <f t="shared" si="20"/>
        <v>V;C;CL000;LIBERTE;03/04/2026;G2342-ADU;10</v>
      </c>
      <c r="B357" t="s">
        <v>18</v>
      </c>
      <c r="C357" t="s">
        <v>19</v>
      </c>
      <c r="D357">
        <v>282</v>
      </c>
      <c r="E357" t="str">
        <f t="shared" si="19"/>
        <v>LIB282</v>
      </c>
      <c r="F357" t="str">
        <f>+'Bon Liberte'!$A$1</f>
        <v>CL000</v>
      </c>
      <c r="G357" s="76">
        <f>+'Bon Liberte'!$Y$9</f>
        <v>46115</v>
      </c>
      <c r="H357" t="str">
        <f>+'Bon Liberte'!Y117</f>
        <v>G2342</v>
      </c>
      <c r="I357" t="str">
        <f>+'Bon Liberte'!Z117</f>
        <v>Compote de Pommes/Fraises</v>
      </c>
      <c r="J357">
        <f>+'Bon Liberte'!AB117</f>
        <v>10</v>
      </c>
      <c r="K357" t="str">
        <f>+'Bon Liberte'!C$1</f>
        <v>ADU</v>
      </c>
      <c r="L357" t="str">
        <f t="shared" si="21"/>
        <v>G2342-ADU</v>
      </c>
    </row>
    <row r="358" spans="1:12" x14ac:dyDescent="0.2">
      <c r="A358" s="226" t="str">
        <f t="shared" si="20"/>
        <v>V;C;CL000;LIBERTE;03/04/2026;G1972-MAT;0</v>
      </c>
      <c r="B358" t="s">
        <v>18</v>
      </c>
      <c r="C358" t="s">
        <v>19</v>
      </c>
      <c r="D358">
        <v>283</v>
      </c>
      <c r="E358" t="str">
        <f t="shared" si="19"/>
        <v>LIB283</v>
      </c>
      <c r="F358" t="str">
        <f>+'Bon Liberte'!$A$1</f>
        <v>CL000</v>
      </c>
      <c r="G358" s="76">
        <f>+'Bon Liberte'!$Y$9</f>
        <v>46115</v>
      </c>
      <c r="H358" t="str">
        <f>+'Bon Liberte'!Y118</f>
        <v>G1972</v>
      </c>
      <c r="I358" t="str">
        <f>+'Bon Liberte'!Z118</f>
        <v>Yaourt aromatisé BIO (IDF)</v>
      </c>
      <c r="J358">
        <f>+'Bon Liberte'!AB118</f>
        <v>0</v>
      </c>
      <c r="K358" t="str">
        <f>+'Bon Liberte'!AA118</f>
        <v>MAT</v>
      </c>
      <c r="L358" t="str">
        <f t="shared" si="21"/>
        <v>G1972-MAT</v>
      </c>
    </row>
    <row r="359" spans="1:12" x14ac:dyDescent="0.2">
      <c r="A359" s="226" t="str">
        <f t="shared" si="20"/>
        <v>V;C;CL000;LIBERTE;03/04/2026;G1972-PRIM;0</v>
      </c>
      <c r="B359" t="s">
        <v>18</v>
      </c>
      <c r="C359" t="s">
        <v>19</v>
      </c>
      <c r="D359">
        <v>284</v>
      </c>
      <c r="E359" t="str">
        <f t="shared" si="19"/>
        <v>LIB284</v>
      </c>
      <c r="F359" t="str">
        <f>+'Bon Liberte'!$A$1</f>
        <v>CL000</v>
      </c>
      <c r="G359" s="76">
        <f>+'Bon Liberte'!$Y$9</f>
        <v>46115</v>
      </c>
      <c r="H359" t="str">
        <f>+'Bon Liberte'!Y119</f>
        <v>G1972</v>
      </c>
      <c r="I359" t="str">
        <f>+'Bon Liberte'!Z119</f>
        <v>Yaourt aromatisé BIO (IDF)</v>
      </c>
      <c r="J359">
        <f>+'Bon Liberte'!AB119</f>
        <v>0</v>
      </c>
      <c r="K359" t="str">
        <f>+'Bon Liberte'!AA119</f>
        <v>PRIM</v>
      </c>
      <c r="L359" t="str">
        <f t="shared" si="21"/>
        <v>G1972-PRIM</v>
      </c>
    </row>
    <row r="360" spans="1:12" x14ac:dyDescent="0.2">
      <c r="A360" s="226" t="str">
        <f t="shared" si="20"/>
        <v>V;C;CL000;LIBERTE;03/04/2026;G1972-ADU;0</v>
      </c>
      <c r="B360" t="s">
        <v>18</v>
      </c>
      <c r="C360" t="s">
        <v>19</v>
      </c>
      <c r="D360">
        <v>285</v>
      </c>
      <c r="E360" t="str">
        <f t="shared" si="19"/>
        <v>LIB285</v>
      </c>
      <c r="F360" t="str">
        <f>+'Bon Liberte'!$A$1</f>
        <v>CL000</v>
      </c>
      <c r="G360" s="76">
        <f>+'Bon Liberte'!$Y$9</f>
        <v>46115</v>
      </c>
      <c r="H360" t="str">
        <f>+'Bon Liberte'!Y120</f>
        <v>G1972</v>
      </c>
      <c r="I360" t="str">
        <f>+'Bon Liberte'!Z120</f>
        <v>Yaourt aromatisé BIO (IDF)</v>
      </c>
      <c r="J360">
        <f>+'Bon Liberte'!AB120</f>
        <v>0</v>
      </c>
      <c r="K360" t="str">
        <f>+'Bon Liberte'!C$1</f>
        <v>ADU</v>
      </c>
      <c r="L360" t="str">
        <f t="shared" si="21"/>
        <v>G1972-ADU</v>
      </c>
    </row>
    <row r="361" spans="1:12" x14ac:dyDescent="0.2">
      <c r="A361" s="226" t="str">
        <f>"V;C;"&amp;F361&amp;";"&amp;B361&amp;";"&amp;TEXT(G361,"jj/mm/aaaa")&amp;";"&amp;L361&amp;";"&amp;J361</f>
        <v>V;C;CL000;LIBERTE;03/04/2026;G2040-ADU;0</v>
      </c>
      <c r="B361" t="s">
        <v>18</v>
      </c>
      <c r="C361" t="s">
        <v>19</v>
      </c>
      <c r="D361">
        <v>286</v>
      </c>
      <c r="E361" t="str">
        <f>+C361&amp;D361</f>
        <v>LIB286</v>
      </c>
      <c r="F361" t="str">
        <f>+'Bon Liberte'!$A$1</f>
        <v>CL000</v>
      </c>
      <c r="G361" s="76">
        <f>+'Bon Liberte'!$Y$9</f>
        <v>46115</v>
      </c>
      <c r="H361" t="str">
        <f>+'Bon Liberte'!Y121</f>
        <v>G2040</v>
      </c>
      <c r="I361" t="str">
        <f>+'Bon Liberte'!Z121</f>
        <v>Fruit du Jour</v>
      </c>
      <c r="J361">
        <f>+'Bon Liberte'!AB121</f>
        <v>0</v>
      </c>
      <c r="K361" t="str">
        <f>+'Bon Liberte'!C$1</f>
        <v>ADU</v>
      </c>
      <c r="L361" t="str">
        <f>IF(CODE(H361)=160,H361,H361&amp;"-"&amp;K361)</f>
        <v>G2040-ADU</v>
      </c>
    </row>
  </sheetData>
  <autoFilter ref="A1:L361" xr:uid="{00000000-0009-0000-0000-000000000000}"/>
  <phoneticPr fontId="9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A1:AH100"/>
  <sheetViews>
    <sheetView showGridLines="0" zoomScaleNormal="100" zoomScaleSheetLayoutView="100" workbookViewId="0">
      <selection activeCell="C3" sqref="C3"/>
    </sheetView>
  </sheetViews>
  <sheetFormatPr baseColWidth="10" defaultColWidth="9.140625" defaultRowHeight="12.75" x14ac:dyDescent="0.2"/>
  <cols>
    <col min="1" max="1" width="5" customWidth="1"/>
    <col min="2" max="2" width="7.5703125" style="20" customWidth="1"/>
    <col min="3" max="3" width="31.42578125" customWidth="1"/>
    <col min="4" max="4" width="7.140625" style="20" customWidth="1"/>
    <col min="5" max="5" width="29.5703125" customWidth="1"/>
    <col min="6" max="6" width="8.5703125" style="20" customWidth="1"/>
    <col min="7" max="7" width="31.7109375" customWidth="1"/>
    <col min="8" max="8" width="7.85546875" style="20" customWidth="1"/>
    <col min="9" max="9" width="32.42578125" customWidth="1"/>
    <col min="10" max="10" width="7.42578125" style="20" customWidth="1"/>
    <col min="11" max="11" width="32.140625" customWidth="1"/>
    <col min="12" max="12" width="8" style="20" customWidth="1"/>
    <col min="13" max="13" width="33.7109375" customWidth="1"/>
    <col min="14" max="14" width="6.5703125" style="70" customWidth="1"/>
    <col min="15" max="15" width="33.7109375" customWidth="1"/>
    <col min="16" max="16" width="2.7109375" customWidth="1"/>
    <col min="17" max="17" width="4.140625" customWidth="1"/>
    <col min="18" max="18" width="6.42578125" customWidth="1"/>
    <col min="19" max="19" width="33.42578125" customWidth="1"/>
    <col min="20" max="20" width="6.42578125" customWidth="1"/>
    <col min="21" max="21" width="33.42578125" customWidth="1"/>
    <col min="22" max="22" width="2" customWidth="1"/>
    <col min="23" max="23" width="4.140625" customWidth="1"/>
    <col min="24" max="24" width="6.42578125" customWidth="1"/>
    <col min="25" max="25" width="33.42578125" customWidth="1"/>
    <col min="26" max="26" width="6.42578125" customWidth="1"/>
    <col min="27" max="27" width="33.42578125" customWidth="1"/>
    <col min="28" max="28" width="2" customWidth="1"/>
    <col min="29" max="29" width="4.140625" customWidth="1"/>
    <col min="30" max="30" width="6.42578125" customWidth="1"/>
    <col min="31" max="31" width="33.42578125" customWidth="1"/>
    <col min="32" max="32" width="6.42578125" customWidth="1"/>
    <col min="33" max="33" width="33.42578125" customWidth="1"/>
    <col min="34" max="256" width="11.42578125" customWidth="1"/>
  </cols>
  <sheetData>
    <row r="1" spans="1:33" ht="20.25" customHeight="1" x14ac:dyDescent="0.4">
      <c r="A1" s="101"/>
      <c r="B1" s="123"/>
      <c r="C1" s="3" t="s">
        <v>265</v>
      </c>
      <c r="D1" s="123"/>
      <c r="E1" s="255">
        <v>46111</v>
      </c>
      <c r="F1" s="254"/>
      <c r="G1" s="254"/>
      <c r="H1" s="239"/>
      <c r="I1" s="240"/>
      <c r="J1" s="241"/>
      <c r="K1" s="256" t="s">
        <v>954</v>
      </c>
      <c r="L1" s="253"/>
      <c r="M1" s="4"/>
      <c r="N1" s="92"/>
      <c r="O1" s="4"/>
      <c r="Q1" s="71" t="s">
        <v>266</v>
      </c>
      <c r="R1" s="246"/>
      <c r="S1" s="247">
        <v>45551</v>
      </c>
      <c r="T1" s="248"/>
      <c r="U1" s="248"/>
      <c r="W1" s="71" t="s">
        <v>266</v>
      </c>
      <c r="X1" s="246"/>
      <c r="Y1" s="247">
        <v>45551</v>
      </c>
      <c r="Z1" s="248"/>
      <c r="AA1" s="248"/>
      <c r="AC1" s="71" t="s">
        <v>266</v>
      </c>
      <c r="AD1" s="246"/>
      <c r="AE1" s="247">
        <v>45551</v>
      </c>
      <c r="AF1" s="248"/>
      <c r="AG1" s="248"/>
    </row>
    <row r="2" spans="1:33" ht="26.25" customHeight="1" thickBot="1" x14ac:dyDescent="0.45">
      <c r="A2" s="113" t="s">
        <v>267</v>
      </c>
      <c r="B2" s="66"/>
      <c r="C2" s="5"/>
      <c r="D2" s="66"/>
      <c r="E2" s="103"/>
      <c r="F2" s="66"/>
      <c r="G2" s="6"/>
      <c r="H2" s="66"/>
      <c r="I2" s="7"/>
      <c r="J2" s="66"/>
      <c r="K2" s="104"/>
      <c r="L2" s="66"/>
      <c r="M2" s="85"/>
      <c r="N2" s="102"/>
      <c r="O2" s="85"/>
      <c r="Q2" s="249" t="s">
        <v>488</v>
      </c>
      <c r="R2" s="250"/>
      <c r="S2" s="250"/>
      <c r="T2" s="250"/>
      <c r="U2" s="250"/>
      <c r="W2" s="249" t="s">
        <v>268</v>
      </c>
      <c r="X2" s="250"/>
      <c r="Y2" s="250"/>
      <c r="Z2" s="250"/>
      <c r="AA2" s="250"/>
      <c r="AC2" s="251" t="s">
        <v>269</v>
      </c>
      <c r="AD2" s="252"/>
      <c r="AE2" s="252"/>
      <c r="AF2" s="252"/>
      <c r="AG2" s="252"/>
    </row>
    <row r="3" spans="1:33" ht="51" customHeight="1" thickBot="1" x14ac:dyDescent="0.3">
      <c r="A3" s="227"/>
      <c r="B3" s="66"/>
      <c r="C3" s="210" t="s">
        <v>651</v>
      </c>
      <c r="D3" s="66"/>
      <c r="E3" s="210"/>
      <c r="F3" s="66"/>
      <c r="G3" s="238"/>
      <c r="H3" s="66"/>
      <c r="I3" s="210"/>
      <c r="J3" s="66"/>
      <c r="K3" s="210" t="s">
        <v>652</v>
      </c>
      <c r="L3" s="66"/>
      <c r="M3" s="124"/>
      <c r="N3" s="102"/>
      <c r="O3" s="85"/>
      <c r="Q3" s="107"/>
      <c r="R3" s="107"/>
      <c r="S3" s="107"/>
      <c r="T3" s="107"/>
      <c r="U3" s="107"/>
      <c r="W3" s="107"/>
      <c r="X3" s="107"/>
      <c r="Y3" s="107"/>
      <c r="Z3" s="107"/>
      <c r="AA3" s="107"/>
      <c r="AC3" s="107"/>
      <c r="AD3" s="107"/>
      <c r="AE3" s="107"/>
      <c r="AF3" s="107"/>
      <c r="AG3" s="107"/>
    </row>
    <row r="4" spans="1:33" ht="17.25" customHeight="1" thickBot="1" x14ac:dyDescent="0.3">
      <c r="A4" s="211"/>
      <c r="B4" s="212" t="s">
        <v>270</v>
      </c>
      <c r="C4" s="213" t="s">
        <v>271</v>
      </c>
      <c r="D4" s="212" t="s">
        <v>270</v>
      </c>
      <c r="E4" s="219" t="s">
        <v>272</v>
      </c>
      <c r="F4" s="212"/>
      <c r="G4" s="219" t="s">
        <v>20</v>
      </c>
      <c r="H4" s="212"/>
      <c r="I4" s="219" t="s">
        <v>20</v>
      </c>
      <c r="J4" s="212" t="s">
        <v>270</v>
      </c>
      <c r="K4" s="214" t="s">
        <v>273</v>
      </c>
      <c r="L4" s="212" t="s">
        <v>270</v>
      </c>
      <c r="M4" s="214" t="s">
        <v>274</v>
      </c>
      <c r="N4" s="8" t="s">
        <v>270</v>
      </c>
      <c r="O4" s="112"/>
      <c r="Q4" s="196"/>
      <c r="R4" s="197" t="s">
        <v>270</v>
      </c>
      <c r="S4" s="195" t="s">
        <v>275</v>
      </c>
      <c r="T4" s="197" t="s">
        <v>270</v>
      </c>
      <c r="U4" s="195" t="s">
        <v>276</v>
      </c>
      <c r="W4" s="196"/>
      <c r="X4" s="197" t="s">
        <v>270</v>
      </c>
      <c r="Y4" s="195" t="s">
        <v>277</v>
      </c>
      <c r="Z4" s="197" t="s">
        <v>270</v>
      </c>
      <c r="AA4" s="195" t="s">
        <v>278</v>
      </c>
      <c r="AC4" s="196"/>
      <c r="AD4" s="197" t="s">
        <v>270</v>
      </c>
      <c r="AE4" s="195" t="s">
        <v>279</v>
      </c>
      <c r="AF4" s="197" t="s">
        <v>270</v>
      </c>
      <c r="AG4" s="195" t="s">
        <v>279</v>
      </c>
    </row>
    <row r="5" spans="1:33" ht="20.25" customHeight="1" thickBot="1" x14ac:dyDescent="0.25">
      <c r="A5" s="243" t="s">
        <v>481</v>
      </c>
      <c r="B5" s="121" t="s">
        <v>535</v>
      </c>
      <c r="C5" s="188" t="s">
        <v>536</v>
      </c>
      <c r="D5" s="121" t="s">
        <v>549</v>
      </c>
      <c r="E5" s="188" t="s">
        <v>653</v>
      </c>
      <c r="F5" s="121" t="s">
        <v>515</v>
      </c>
      <c r="G5" s="188" t="s">
        <v>516</v>
      </c>
      <c r="H5" s="121" t="s">
        <v>654</v>
      </c>
      <c r="I5" s="188" t="s">
        <v>655</v>
      </c>
      <c r="J5" s="122" t="s">
        <v>549</v>
      </c>
      <c r="K5" s="188" t="s">
        <v>653</v>
      </c>
      <c r="L5" s="122" t="s">
        <v>535</v>
      </c>
      <c r="M5" s="188" t="s">
        <v>536</v>
      </c>
      <c r="N5" s="186" t="e">
        <v>#N/A</v>
      </c>
      <c r="O5" s="119"/>
      <c r="Q5" s="243" t="s">
        <v>481</v>
      </c>
      <c r="R5" s="93" t="s">
        <v>515</v>
      </c>
      <c r="S5" s="188" t="s">
        <v>516</v>
      </c>
      <c r="T5" s="93" t="s">
        <v>548</v>
      </c>
      <c r="U5" s="188" t="s">
        <v>656</v>
      </c>
      <c r="W5" s="243" t="s">
        <v>481</v>
      </c>
      <c r="X5" s="93" t="s">
        <v>567</v>
      </c>
      <c r="Y5" s="189" t="s">
        <v>657</v>
      </c>
      <c r="Z5" s="115"/>
      <c r="AA5" s="198"/>
      <c r="AC5" s="243" t="s">
        <v>481</v>
      </c>
      <c r="AD5" s="115"/>
      <c r="AE5" s="198"/>
      <c r="AF5" s="115"/>
      <c r="AG5" s="199"/>
    </row>
    <row r="6" spans="1:33" ht="22.5" customHeight="1" thickBot="1" x14ac:dyDescent="0.25">
      <c r="A6" s="244"/>
      <c r="B6" s="121" t="s">
        <v>658</v>
      </c>
      <c r="C6" s="191" t="s">
        <v>659</v>
      </c>
      <c r="D6" s="121" t="s">
        <v>660</v>
      </c>
      <c r="E6" s="191" t="s">
        <v>661</v>
      </c>
      <c r="F6" s="121" t="s">
        <v>662</v>
      </c>
      <c r="G6" s="191" t="s">
        <v>663</v>
      </c>
      <c r="H6" s="122" t="s">
        <v>664</v>
      </c>
      <c r="I6" s="189" t="s">
        <v>665</v>
      </c>
      <c r="J6" s="122" t="s">
        <v>662</v>
      </c>
      <c r="K6" s="191" t="s">
        <v>663</v>
      </c>
      <c r="L6" s="122" t="s">
        <v>666</v>
      </c>
      <c r="M6" s="191" t="s">
        <v>667</v>
      </c>
      <c r="N6" s="186" t="e">
        <v>#N/A</v>
      </c>
      <c r="O6" s="119"/>
      <c r="Q6" s="244"/>
      <c r="R6" s="93" t="s">
        <v>509</v>
      </c>
      <c r="S6" s="188" t="s">
        <v>510</v>
      </c>
      <c r="T6" s="93" t="s">
        <v>588</v>
      </c>
      <c r="U6" s="188" t="s">
        <v>668</v>
      </c>
      <c r="W6" s="244"/>
      <c r="X6" s="93" t="s">
        <v>669</v>
      </c>
      <c r="Y6" s="189" t="s">
        <v>670</v>
      </c>
      <c r="Z6" s="93" t="s">
        <v>671</v>
      </c>
      <c r="AA6" s="189" t="s">
        <v>672</v>
      </c>
      <c r="AC6" s="244"/>
      <c r="AD6" s="93" t="s">
        <v>540</v>
      </c>
      <c r="AE6" s="189" t="s">
        <v>673</v>
      </c>
      <c r="AF6" s="93" t="s">
        <v>674</v>
      </c>
      <c r="AG6" s="189" t="s">
        <v>675</v>
      </c>
    </row>
    <row r="7" spans="1:33" ht="13.5" thickBot="1" x14ac:dyDescent="0.25">
      <c r="A7" s="244"/>
      <c r="B7" s="121" t="s">
        <v>676</v>
      </c>
      <c r="C7" s="191" t="s">
        <v>677</v>
      </c>
      <c r="D7" s="121" t="s">
        <v>21</v>
      </c>
      <c r="E7" s="191" t="s">
        <v>281</v>
      </c>
      <c r="F7" s="121" t="s">
        <v>546</v>
      </c>
      <c r="G7" s="189" t="s">
        <v>678</v>
      </c>
      <c r="H7" s="122" t="s">
        <v>21</v>
      </c>
      <c r="I7" s="189" t="s">
        <v>281</v>
      </c>
      <c r="J7" s="122" t="s">
        <v>218</v>
      </c>
      <c r="K7" s="191" t="s">
        <v>650</v>
      </c>
      <c r="L7" s="122" t="s">
        <v>125</v>
      </c>
      <c r="M7" s="191" t="s">
        <v>679</v>
      </c>
      <c r="N7" s="186" t="e">
        <v>#N/A</v>
      </c>
      <c r="O7" s="119"/>
      <c r="Q7" s="244"/>
      <c r="R7" s="115"/>
      <c r="S7" s="206"/>
      <c r="T7" s="115"/>
      <c r="U7" s="206"/>
      <c r="W7" s="244"/>
      <c r="X7" s="93" t="s">
        <v>680</v>
      </c>
      <c r="Y7" s="203" t="s">
        <v>681</v>
      </c>
      <c r="Z7" s="93" t="s">
        <v>682</v>
      </c>
      <c r="AA7" s="203" t="s">
        <v>683</v>
      </c>
      <c r="AC7" s="244"/>
      <c r="AD7" s="93" t="s">
        <v>21</v>
      </c>
      <c r="AE7" s="203" t="s">
        <v>281</v>
      </c>
      <c r="AF7" s="93" t="s">
        <v>546</v>
      </c>
      <c r="AG7" s="203" t="s">
        <v>678</v>
      </c>
    </row>
    <row r="8" spans="1:33" ht="15.75" thickBot="1" x14ac:dyDescent="0.3">
      <c r="A8" s="244"/>
      <c r="B8" s="121" t="s">
        <v>164</v>
      </c>
      <c r="C8" s="188" t="s">
        <v>163</v>
      </c>
      <c r="D8" s="121" t="s">
        <v>684</v>
      </c>
      <c r="E8" s="188" t="s">
        <v>685</v>
      </c>
      <c r="F8" s="121" t="s">
        <v>164</v>
      </c>
      <c r="G8" s="188" t="s">
        <v>163</v>
      </c>
      <c r="H8" s="121" t="s">
        <v>583</v>
      </c>
      <c r="I8" s="188" t="s">
        <v>584</v>
      </c>
      <c r="J8" s="122" t="s">
        <v>164</v>
      </c>
      <c r="K8" s="188" t="s">
        <v>163</v>
      </c>
      <c r="L8" s="122" t="s">
        <v>558</v>
      </c>
      <c r="M8" s="190" t="s">
        <v>686</v>
      </c>
      <c r="N8" s="186" t="e">
        <v>#N/A</v>
      </c>
      <c r="O8" s="119"/>
      <c r="Q8" s="244"/>
      <c r="R8" s="115"/>
      <c r="S8" s="207"/>
      <c r="T8" s="115"/>
      <c r="U8" s="207"/>
      <c r="W8" s="244"/>
      <c r="X8" s="93" t="s">
        <v>687</v>
      </c>
      <c r="Y8" s="203" t="s">
        <v>688</v>
      </c>
      <c r="Z8" s="115"/>
      <c r="AA8" s="224"/>
      <c r="AC8" s="244"/>
      <c r="AD8" s="115"/>
      <c r="AE8" s="200"/>
      <c r="AF8" s="115"/>
      <c r="AG8" s="199"/>
    </row>
    <row r="9" spans="1:33" ht="15.75" thickBot="1" x14ac:dyDescent="0.3">
      <c r="A9" s="244"/>
      <c r="B9" s="121" t="s">
        <v>689</v>
      </c>
      <c r="C9" s="188" t="s">
        <v>690</v>
      </c>
      <c r="D9" s="121" t="s">
        <v>691</v>
      </c>
      <c r="E9" s="188" t="s">
        <v>692</v>
      </c>
      <c r="F9" s="121" t="s">
        <v>689</v>
      </c>
      <c r="G9" s="188" t="s">
        <v>690</v>
      </c>
      <c r="H9" s="121" t="s">
        <v>691</v>
      </c>
      <c r="I9" s="188" t="s">
        <v>692</v>
      </c>
      <c r="J9" s="122" t="s">
        <v>689</v>
      </c>
      <c r="K9" s="188" t="s">
        <v>690</v>
      </c>
      <c r="L9" s="122" t="s">
        <v>693</v>
      </c>
      <c r="M9" s="190" t="s">
        <v>694</v>
      </c>
      <c r="N9" s="186" t="e">
        <v>#N/A</v>
      </c>
      <c r="O9" s="119"/>
      <c r="Q9" s="244"/>
      <c r="R9" s="93" t="s">
        <v>152</v>
      </c>
      <c r="S9" s="188" t="s">
        <v>496</v>
      </c>
      <c r="T9" s="93" t="s">
        <v>207</v>
      </c>
      <c r="U9" s="188" t="s">
        <v>695</v>
      </c>
      <c r="W9" s="244"/>
      <c r="X9" s="93" t="s">
        <v>696</v>
      </c>
      <c r="Y9" s="203" t="s">
        <v>697</v>
      </c>
      <c r="Z9" s="115"/>
      <c r="AA9" s="224"/>
      <c r="AC9" s="244"/>
      <c r="AD9" s="115"/>
      <c r="AE9" s="200"/>
      <c r="AF9" s="115"/>
      <c r="AG9" s="199"/>
    </row>
    <row r="10" spans="1:33" ht="10.5" customHeight="1" thickBot="1" x14ac:dyDescent="0.3">
      <c r="A10" s="245"/>
      <c r="B10" s="121"/>
      <c r="C10" s="188"/>
      <c r="D10" s="121"/>
      <c r="E10" s="188"/>
      <c r="F10" s="121"/>
      <c r="G10" s="188"/>
      <c r="H10" s="121"/>
      <c r="I10" s="188"/>
      <c r="J10" s="122"/>
      <c r="K10" s="190"/>
      <c r="L10" s="122"/>
      <c r="M10" s="190"/>
      <c r="N10" s="114"/>
      <c r="O10" s="119"/>
      <c r="Q10" s="245"/>
      <c r="R10" s="201"/>
      <c r="S10" s="208"/>
      <c r="T10" s="201"/>
      <c r="U10" s="208"/>
      <c r="W10" s="245"/>
      <c r="X10" s="93"/>
      <c r="Y10" s="222"/>
      <c r="Z10" s="201"/>
      <c r="AA10" s="222"/>
      <c r="AC10" s="245"/>
      <c r="AD10" s="201"/>
      <c r="AE10" s="202"/>
      <c r="AF10" s="201"/>
      <c r="AG10" s="191"/>
    </row>
    <row r="11" spans="1:33" ht="13.5" customHeight="1" thickBot="1" x14ac:dyDescent="0.25">
      <c r="A11" s="243" t="s">
        <v>482</v>
      </c>
      <c r="B11" s="121" t="s">
        <v>698</v>
      </c>
      <c r="C11" s="188" t="s">
        <v>699</v>
      </c>
      <c r="D11" s="121" t="s">
        <v>700</v>
      </c>
      <c r="E11" s="190" t="s">
        <v>701</v>
      </c>
      <c r="F11" s="121" t="s">
        <v>698</v>
      </c>
      <c r="G11" s="188" t="s">
        <v>699</v>
      </c>
      <c r="H11" s="121" t="s">
        <v>702</v>
      </c>
      <c r="I11" s="188" t="s">
        <v>703</v>
      </c>
      <c r="J11" s="122" t="s">
        <v>704</v>
      </c>
      <c r="K11" s="190" t="s">
        <v>705</v>
      </c>
      <c r="L11" s="122" t="s">
        <v>700</v>
      </c>
      <c r="M11" s="190" t="s">
        <v>701</v>
      </c>
      <c r="N11" s="186" t="e">
        <v>#N/A</v>
      </c>
      <c r="O11" s="119"/>
      <c r="Q11" s="243" t="s">
        <v>482</v>
      </c>
      <c r="R11" s="93" t="s">
        <v>704</v>
      </c>
      <c r="S11" s="188" t="s">
        <v>705</v>
      </c>
      <c r="T11" s="93" t="s">
        <v>227</v>
      </c>
      <c r="U11" s="188" t="s">
        <v>706</v>
      </c>
      <c r="W11" s="243" t="s">
        <v>482</v>
      </c>
      <c r="X11" s="93" t="s">
        <v>704</v>
      </c>
      <c r="Y11" s="190" t="s">
        <v>705</v>
      </c>
      <c r="Z11" s="115"/>
      <c r="AA11" s="198"/>
      <c r="AC11" s="243" t="s">
        <v>482</v>
      </c>
      <c r="AD11" s="115"/>
      <c r="AE11" s="198"/>
      <c r="AF11" s="115"/>
      <c r="AG11" s="199"/>
    </row>
    <row r="12" spans="1:33" ht="17.25" customHeight="1" x14ac:dyDescent="0.2">
      <c r="A12" s="244"/>
      <c r="B12" s="121" t="s">
        <v>707</v>
      </c>
      <c r="C12" s="191" t="s">
        <v>708</v>
      </c>
      <c r="D12" s="121" t="s">
        <v>709</v>
      </c>
      <c r="E12" s="191" t="s">
        <v>710</v>
      </c>
      <c r="F12" s="121" t="s">
        <v>711</v>
      </c>
      <c r="G12" s="191" t="s">
        <v>712</v>
      </c>
      <c r="H12" s="121" t="s">
        <v>713</v>
      </c>
      <c r="I12" s="191" t="s">
        <v>714</v>
      </c>
      <c r="J12" s="122" t="s">
        <v>715</v>
      </c>
      <c r="K12" s="191" t="s">
        <v>716</v>
      </c>
      <c r="L12" s="122" t="s">
        <v>707</v>
      </c>
      <c r="M12" s="191" t="s">
        <v>708</v>
      </c>
      <c r="N12" s="186" t="e">
        <v>#N/A</v>
      </c>
      <c r="O12" s="119"/>
      <c r="Q12" s="244"/>
      <c r="R12" s="93" t="s">
        <v>528</v>
      </c>
      <c r="S12" s="188" t="s">
        <v>529</v>
      </c>
      <c r="T12" s="93" t="s">
        <v>717</v>
      </c>
      <c r="U12" s="188" t="s">
        <v>718</v>
      </c>
      <c r="V12" t="s">
        <v>283</v>
      </c>
      <c r="W12" s="244"/>
      <c r="X12" s="93" t="s">
        <v>719</v>
      </c>
      <c r="Y12" s="191" t="s">
        <v>720</v>
      </c>
      <c r="Z12" s="93" t="s">
        <v>568</v>
      </c>
      <c r="AA12" s="191" t="s">
        <v>569</v>
      </c>
      <c r="AC12" s="244"/>
      <c r="AD12" s="93" t="s">
        <v>721</v>
      </c>
      <c r="AE12" s="191" t="s">
        <v>722</v>
      </c>
      <c r="AF12" s="93" t="s">
        <v>723</v>
      </c>
      <c r="AG12" s="189" t="s">
        <v>724</v>
      </c>
    </row>
    <row r="13" spans="1:33" ht="21.6" customHeight="1" thickBot="1" x14ac:dyDescent="0.25">
      <c r="A13" s="244"/>
      <c r="B13" s="121" t="s">
        <v>725</v>
      </c>
      <c r="C13" s="191" t="s">
        <v>726</v>
      </c>
      <c r="D13" s="121" t="s">
        <v>727</v>
      </c>
      <c r="E13" s="191" t="s">
        <v>728</v>
      </c>
      <c r="F13" s="121" t="s">
        <v>21</v>
      </c>
      <c r="G13" s="191" t="s">
        <v>281</v>
      </c>
      <c r="H13" s="121" t="s">
        <v>494</v>
      </c>
      <c r="I13" s="191" t="s">
        <v>729</v>
      </c>
      <c r="J13" s="122" t="s">
        <v>21</v>
      </c>
      <c r="K13" s="191" t="s">
        <v>501</v>
      </c>
      <c r="L13" s="122" t="s">
        <v>725</v>
      </c>
      <c r="M13" s="191" t="s">
        <v>726</v>
      </c>
      <c r="N13" s="186" t="e">
        <v>#N/A</v>
      </c>
      <c r="O13" s="191"/>
      <c r="Q13" s="244"/>
      <c r="R13" s="115"/>
      <c r="S13" s="198"/>
      <c r="T13" s="115"/>
      <c r="U13" s="198"/>
      <c r="W13" s="244"/>
      <c r="X13" s="93" t="s">
        <v>21</v>
      </c>
      <c r="Y13" s="203" t="s">
        <v>501</v>
      </c>
      <c r="Z13" s="93" t="s">
        <v>730</v>
      </c>
      <c r="AA13" s="191" t="s">
        <v>731</v>
      </c>
      <c r="AC13" s="244"/>
      <c r="AD13" s="93" t="s">
        <v>218</v>
      </c>
      <c r="AE13" s="203" t="s">
        <v>650</v>
      </c>
      <c r="AF13" s="93" t="s">
        <v>732</v>
      </c>
      <c r="AG13" s="189" t="s">
        <v>733</v>
      </c>
    </row>
    <row r="14" spans="1:33" ht="15.75" thickBot="1" x14ac:dyDescent="0.3">
      <c r="A14" s="244"/>
      <c r="B14" s="121" t="s">
        <v>86</v>
      </c>
      <c r="C14" s="188" t="s">
        <v>85</v>
      </c>
      <c r="D14" s="121" t="s">
        <v>563</v>
      </c>
      <c r="E14" s="188" t="s">
        <v>734</v>
      </c>
      <c r="F14" s="121" t="s">
        <v>735</v>
      </c>
      <c r="G14" s="188" t="s">
        <v>736</v>
      </c>
      <c r="H14" s="121" t="s">
        <v>737</v>
      </c>
      <c r="I14" s="188" t="s">
        <v>738</v>
      </c>
      <c r="J14" s="122" t="s">
        <v>86</v>
      </c>
      <c r="K14" s="188" t="s">
        <v>85</v>
      </c>
      <c r="L14" s="122" t="s">
        <v>563</v>
      </c>
      <c r="M14" s="188" t="s">
        <v>734</v>
      </c>
      <c r="N14" s="186" t="e">
        <v>#N/A</v>
      </c>
      <c r="O14" s="119"/>
      <c r="Q14" s="244"/>
      <c r="R14" s="115"/>
      <c r="S14" s="209"/>
      <c r="T14" s="115"/>
      <c r="U14" s="209"/>
      <c r="W14" s="244"/>
      <c r="X14" s="93" t="s">
        <v>86</v>
      </c>
      <c r="Y14" s="188" t="s">
        <v>85</v>
      </c>
      <c r="Z14" s="115"/>
      <c r="AA14" s="224"/>
      <c r="AC14" s="244"/>
      <c r="AD14" s="115"/>
      <c r="AE14" s="200"/>
      <c r="AF14" s="115"/>
      <c r="AG14" s="199"/>
    </row>
    <row r="15" spans="1:33" ht="15.75" thickBot="1" x14ac:dyDescent="0.3">
      <c r="A15" s="244"/>
      <c r="B15" s="121" t="s">
        <v>739</v>
      </c>
      <c r="C15" s="188" t="s">
        <v>740</v>
      </c>
      <c r="D15" s="121" t="s">
        <v>741</v>
      </c>
      <c r="E15" s="188" t="s">
        <v>742</v>
      </c>
      <c r="F15" s="121" t="s">
        <v>741</v>
      </c>
      <c r="G15" s="188" t="s">
        <v>742</v>
      </c>
      <c r="H15" s="121" t="s">
        <v>585</v>
      </c>
      <c r="I15" s="188" t="s">
        <v>743</v>
      </c>
      <c r="J15" s="122" t="s">
        <v>585</v>
      </c>
      <c r="K15" s="190" t="s">
        <v>743</v>
      </c>
      <c r="L15" s="122" t="s">
        <v>741</v>
      </c>
      <c r="M15" s="190" t="s">
        <v>742</v>
      </c>
      <c r="N15" s="186" t="e">
        <v>#N/A</v>
      </c>
      <c r="O15" s="119"/>
      <c r="Q15" s="244"/>
      <c r="R15" s="93" t="s">
        <v>591</v>
      </c>
      <c r="S15" s="188" t="s">
        <v>592</v>
      </c>
      <c r="T15" s="93" t="s">
        <v>91</v>
      </c>
      <c r="U15" s="188" t="s">
        <v>90</v>
      </c>
      <c r="W15" s="244"/>
      <c r="X15" s="93" t="s">
        <v>744</v>
      </c>
      <c r="Y15" s="203" t="s">
        <v>745</v>
      </c>
      <c r="Z15" s="115"/>
      <c r="AA15" s="224"/>
      <c r="AC15" s="244"/>
      <c r="AD15" s="115"/>
      <c r="AE15" s="200"/>
      <c r="AF15" s="115"/>
      <c r="AG15" s="199"/>
    </row>
    <row r="16" spans="1:33" ht="10.5" customHeight="1" thickBot="1" x14ac:dyDescent="0.25">
      <c r="A16" s="245"/>
      <c r="B16" s="121"/>
      <c r="C16" s="188"/>
      <c r="D16" s="121"/>
      <c r="E16" s="188"/>
      <c r="F16" s="121"/>
      <c r="G16" s="188"/>
      <c r="H16" s="121"/>
      <c r="I16" s="188"/>
      <c r="J16" s="122"/>
      <c r="K16" s="190"/>
      <c r="L16" s="122"/>
      <c r="M16" s="190"/>
      <c r="N16" s="114"/>
      <c r="O16" s="119"/>
      <c r="Q16" s="245"/>
      <c r="R16" s="201"/>
      <c r="S16" s="208"/>
      <c r="T16" s="201"/>
      <c r="U16" s="188"/>
      <c r="W16" s="245"/>
      <c r="X16" s="93"/>
      <c r="Y16" s="223"/>
      <c r="Z16" s="201"/>
      <c r="AA16" s="223"/>
      <c r="AC16" s="245"/>
      <c r="AD16" s="201"/>
      <c r="AE16" s="204"/>
      <c r="AF16" s="201"/>
      <c r="AG16" s="191"/>
    </row>
    <row r="17" spans="1:33" ht="12.75" customHeight="1" thickBot="1" x14ac:dyDescent="0.25">
      <c r="A17" s="243" t="s">
        <v>483</v>
      </c>
      <c r="B17" s="121" t="s">
        <v>746</v>
      </c>
      <c r="C17" s="190" t="s">
        <v>747</v>
      </c>
      <c r="D17" s="121" t="s">
        <v>748</v>
      </c>
      <c r="E17" s="188" t="s">
        <v>749</v>
      </c>
      <c r="F17" s="121" t="s">
        <v>534</v>
      </c>
      <c r="G17" s="188" t="s">
        <v>750</v>
      </c>
      <c r="H17" s="121" t="s">
        <v>499</v>
      </c>
      <c r="I17" s="188" t="s">
        <v>751</v>
      </c>
      <c r="J17" s="122" t="s">
        <v>748</v>
      </c>
      <c r="K17" s="190" t="s">
        <v>749</v>
      </c>
      <c r="L17" s="122" t="s">
        <v>534</v>
      </c>
      <c r="M17" s="188" t="s">
        <v>750</v>
      </c>
      <c r="N17" s="186" t="e">
        <v>#N/A</v>
      </c>
      <c r="O17" s="119"/>
      <c r="Q17" s="243" t="s">
        <v>483</v>
      </c>
      <c r="R17" s="93" t="s">
        <v>139</v>
      </c>
      <c r="S17" s="188" t="s">
        <v>752</v>
      </c>
      <c r="T17" s="93" t="s">
        <v>155</v>
      </c>
      <c r="U17" s="188" t="s">
        <v>154</v>
      </c>
      <c r="W17" s="243" t="s">
        <v>483</v>
      </c>
      <c r="X17" s="93" t="s">
        <v>499</v>
      </c>
      <c r="Y17" s="205" t="s">
        <v>751</v>
      </c>
      <c r="Z17" s="115"/>
      <c r="AA17" s="198"/>
      <c r="AC17" s="243" t="s">
        <v>483</v>
      </c>
      <c r="AD17" s="115"/>
      <c r="AE17" s="198"/>
      <c r="AF17" s="115"/>
      <c r="AG17" s="199"/>
    </row>
    <row r="18" spans="1:33" ht="24" customHeight="1" x14ac:dyDescent="0.2">
      <c r="A18" s="244"/>
      <c r="B18" s="121" t="s">
        <v>753</v>
      </c>
      <c r="C18" s="191" t="s">
        <v>754</v>
      </c>
      <c r="D18" s="121" t="s">
        <v>67</v>
      </c>
      <c r="E18" s="189" t="s">
        <v>518</v>
      </c>
      <c r="F18" s="121" t="s">
        <v>755</v>
      </c>
      <c r="G18" s="191" t="s">
        <v>756</v>
      </c>
      <c r="H18" s="121" t="s">
        <v>581</v>
      </c>
      <c r="I18" s="191" t="s">
        <v>757</v>
      </c>
      <c r="J18" s="122" t="s">
        <v>67</v>
      </c>
      <c r="K18" s="191" t="s">
        <v>518</v>
      </c>
      <c r="L18" s="122" t="s">
        <v>755</v>
      </c>
      <c r="M18" s="191" t="s">
        <v>756</v>
      </c>
      <c r="N18" s="186" t="e">
        <v>#N/A</v>
      </c>
      <c r="O18" s="119"/>
      <c r="Q18" s="244"/>
      <c r="R18" s="93" t="s">
        <v>758</v>
      </c>
      <c r="S18" s="188" t="s">
        <v>759</v>
      </c>
      <c r="T18" s="93" t="s">
        <v>760</v>
      </c>
      <c r="U18" s="188" t="s">
        <v>761</v>
      </c>
      <c r="W18" s="244"/>
      <c r="X18" s="93" t="s">
        <v>762</v>
      </c>
      <c r="Y18" s="189" t="s">
        <v>763</v>
      </c>
      <c r="Z18" s="93" t="s">
        <v>519</v>
      </c>
      <c r="AA18" s="189" t="s">
        <v>520</v>
      </c>
      <c r="AC18" s="244"/>
      <c r="AD18" s="93" t="s">
        <v>764</v>
      </c>
      <c r="AE18" s="189" t="s">
        <v>765</v>
      </c>
      <c r="AF18" s="93" t="s">
        <v>766</v>
      </c>
      <c r="AG18" s="189" t="s">
        <v>767</v>
      </c>
    </row>
    <row r="19" spans="1:33" ht="18" customHeight="1" thickBot="1" x14ac:dyDescent="0.25">
      <c r="A19" s="244"/>
      <c r="B19" s="121" t="s">
        <v>768</v>
      </c>
      <c r="C19" s="191" t="s">
        <v>769</v>
      </c>
      <c r="D19" s="121" t="s">
        <v>770</v>
      </c>
      <c r="E19" s="191" t="s">
        <v>771</v>
      </c>
      <c r="F19" s="121" t="s">
        <v>21</v>
      </c>
      <c r="G19" s="191" t="s">
        <v>281</v>
      </c>
      <c r="H19" s="121" t="s">
        <v>545</v>
      </c>
      <c r="I19" s="191" t="s">
        <v>772</v>
      </c>
      <c r="J19" s="122" t="s">
        <v>770</v>
      </c>
      <c r="K19" s="189" t="s">
        <v>771</v>
      </c>
      <c r="L19" s="122" t="s">
        <v>21</v>
      </c>
      <c r="M19" s="191" t="s">
        <v>281</v>
      </c>
      <c r="N19" s="187" t="e">
        <v>#N/A</v>
      </c>
      <c r="O19" s="191"/>
      <c r="Q19" s="244"/>
      <c r="R19" s="115"/>
      <c r="S19" s="198"/>
      <c r="T19" s="115"/>
      <c r="U19" s="198"/>
      <c r="W19" s="244"/>
      <c r="X19" s="93" t="s">
        <v>21</v>
      </c>
      <c r="Y19" s="191" t="s">
        <v>281</v>
      </c>
      <c r="Z19" s="93" t="s">
        <v>561</v>
      </c>
      <c r="AA19" s="189" t="s">
        <v>773</v>
      </c>
      <c r="AC19" s="244"/>
      <c r="AD19" s="93" t="s">
        <v>562</v>
      </c>
      <c r="AE19" s="203" t="s">
        <v>774</v>
      </c>
      <c r="AF19" s="93" t="s">
        <v>545</v>
      </c>
      <c r="AG19" s="189" t="s">
        <v>772</v>
      </c>
    </row>
    <row r="20" spans="1:33" ht="18" customHeight="1" thickBot="1" x14ac:dyDescent="0.3">
      <c r="A20" s="244"/>
      <c r="B20" s="121" t="s">
        <v>775</v>
      </c>
      <c r="C20" s="188" t="s">
        <v>776</v>
      </c>
      <c r="D20" s="121" t="s">
        <v>511</v>
      </c>
      <c r="E20" s="188" t="s">
        <v>512</v>
      </c>
      <c r="F20" s="121" t="s">
        <v>777</v>
      </c>
      <c r="G20" s="188" t="s">
        <v>778</v>
      </c>
      <c r="H20" s="121" t="s">
        <v>779</v>
      </c>
      <c r="I20" s="188" t="s">
        <v>780</v>
      </c>
      <c r="J20" s="122" t="s">
        <v>777</v>
      </c>
      <c r="K20" s="190" t="s">
        <v>778</v>
      </c>
      <c r="L20" s="122" t="s">
        <v>781</v>
      </c>
      <c r="M20" s="188" t="s">
        <v>782</v>
      </c>
      <c r="N20" s="187" t="e">
        <v>#N/A</v>
      </c>
      <c r="O20" s="119"/>
      <c r="Q20" s="244"/>
      <c r="R20" s="115"/>
      <c r="S20" s="209"/>
      <c r="T20" s="115"/>
      <c r="U20" s="209"/>
      <c r="W20" s="244"/>
      <c r="X20" s="93" t="s">
        <v>783</v>
      </c>
      <c r="Y20" s="188" t="s">
        <v>784</v>
      </c>
      <c r="Z20" s="115"/>
      <c r="AA20" s="224"/>
      <c r="AC20" s="244"/>
      <c r="AD20" s="115"/>
      <c r="AE20" s="200"/>
      <c r="AF20" s="115"/>
      <c r="AG20" s="199"/>
    </row>
    <row r="21" spans="1:33" ht="15.75" thickBot="1" x14ac:dyDescent="0.3">
      <c r="A21" s="244"/>
      <c r="B21" s="121" t="s">
        <v>575</v>
      </c>
      <c r="C21" s="190" t="s">
        <v>576</v>
      </c>
      <c r="D21" s="121" t="s">
        <v>559</v>
      </c>
      <c r="E21" s="190" t="s">
        <v>560</v>
      </c>
      <c r="F21" s="121" t="s">
        <v>500</v>
      </c>
      <c r="G21" s="190" t="s">
        <v>521</v>
      </c>
      <c r="H21" s="121" t="s">
        <v>564</v>
      </c>
      <c r="I21" s="190" t="s">
        <v>785</v>
      </c>
      <c r="J21" s="122" t="s">
        <v>559</v>
      </c>
      <c r="K21" s="190" t="s">
        <v>560</v>
      </c>
      <c r="L21" s="122" t="s">
        <v>786</v>
      </c>
      <c r="M21" s="190" t="s">
        <v>787</v>
      </c>
      <c r="N21" s="187" t="e">
        <v>#N/A</v>
      </c>
      <c r="O21" s="119"/>
      <c r="Q21" s="244"/>
      <c r="R21" s="93" t="s">
        <v>575</v>
      </c>
      <c r="S21" s="188" t="s">
        <v>788</v>
      </c>
      <c r="T21" s="93" t="s">
        <v>789</v>
      </c>
      <c r="U21" s="188" t="s">
        <v>790</v>
      </c>
      <c r="W21" s="244"/>
      <c r="X21" s="93" t="s">
        <v>786</v>
      </c>
      <c r="Y21" s="190" t="s">
        <v>787</v>
      </c>
      <c r="Z21" s="115"/>
      <c r="AA21" s="224"/>
      <c r="AC21" s="244"/>
      <c r="AD21" s="115"/>
      <c r="AE21" s="200"/>
      <c r="AF21" s="115"/>
      <c r="AG21" s="199"/>
    </row>
    <row r="22" spans="1:33" ht="10.5" customHeight="1" thickBot="1" x14ac:dyDescent="0.25">
      <c r="A22" s="245"/>
      <c r="B22" s="121"/>
      <c r="C22" s="225"/>
      <c r="D22" s="121"/>
      <c r="E22" s="188"/>
      <c r="F22" s="121"/>
      <c r="G22" s="188"/>
      <c r="H22" s="121"/>
      <c r="I22" s="188"/>
      <c r="J22" s="122"/>
      <c r="K22" s="215"/>
      <c r="L22" s="122"/>
      <c r="M22" s="190"/>
      <c r="N22" s="94"/>
      <c r="O22" s="119"/>
      <c r="Q22" s="245"/>
      <c r="R22" s="201"/>
      <c r="S22" s="208"/>
      <c r="T22" s="201"/>
      <c r="U22" s="208"/>
      <c r="W22" s="245"/>
      <c r="X22" s="93"/>
      <c r="Y22" s="223"/>
      <c r="Z22" s="201"/>
      <c r="AA22" s="223"/>
      <c r="AC22" s="245"/>
      <c r="AD22" s="201"/>
      <c r="AE22" s="204"/>
      <c r="AF22" s="201"/>
      <c r="AG22" s="191"/>
    </row>
    <row r="23" spans="1:33" ht="13.5" customHeight="1" thickBot="1" x14ac:dyDescent="0.25">
      <c r="A23" s="243" t="s">
        <v>484</v>
      </c>
      <c r="B23" s="121" t="s">
        <v>155</v>
      </c>
      <c r="C23" s="190" t="s">
        <v>154</v>
      </c>
      <c r="D23" s="121" t="s">
        <v>702</v>
      </c>
      <c r="E23" s="190" t="s">
        <v>703</v>
      </c>
      <c r="F23" s="121" t="s">
        <v>155</v>
      </c>
      <c r="G23" s="190" t="s">
        <v>154</v>
      </c>
      <c r="H23" s="121" t="s">
        <v>586</v>
      </c>
      <c r="I23" s="190" t="s">
        <v>587</v>
      </c>
      <c r="J23" s="122" t="s">
        <v>586</v>
      </c>
      <c r="K23" s="190" t="s">
        <v>587</v>
      </c>
      <c r="L23" s="122" t="s">
        <v>702</v>
      </c>
      <c r="M23" s="190" t="s">
        <v>703</v>
      </c>
      <c r="N23" s="187" t="e">
        <v>#N/A</v>
      </c>
      <c r="O23" s="119"/>
      <c r="Q23" s="243" t="s">
        <v>484</v>
      </c>
      <c r="R23" s="93" t="s">
        <v>702</v>
      </c>
      <c r="S23" s="188" t="s">
        <v>703</v>
      </c>
      <c r="T23" s="93" t="s">
        <v>791</v>
      </c>
      <c r="U23" s="188" t="s">
        <v>792</v>
      </c>
      <c r="W23" s="243" t="s">
        <v>484</v>
      </c>
      <c r="X23" s="93" t="s">
        <v>793</v>
      </c>
      <c r="Y23" s="205" t="s">
        <v>794</v>
      </c>
      <c r="Z23" s="115"/>
      <c r="AA23" s="198"/>
      <c r="AC23" s="243" t="s">
        <v>484</v>
      </c>
      <c r="AD23" s="115"/>
      <c r="AE23" s="198"/>
      <c r="AF23" s="115"/>
      <c r="AG23" s="199"/>
    </row>
    <row r="24" spans="1:33" ht="35.25" customHeight="1" x14ac:dyDescent="0.2">
      <c r="A24" s="244"/>
      <c r="B24" s="121" t="s">
        <v>795</v>
      </c>
      <c r="C24" s="191" t="s">
        <v>796</v>
      </c>
      <c r="D24" s="121" t="s">
        <v>550</v>
      </c>
      <c r="E24" s="191" t="s">
        <v>551</v>
      </c>
      <c r="F24" s="121" t="s">
        <v>797</v>
      </c>
      <c r="G24" s="191" t="s">
        <v>798</v>
      </c>
      <c r="H24" s="121" t="s">
        <v>608</v>
      </c>
      <c r="I24" s="191" t="s">
        <v>609</v>
      </c>
      <c r="J24" s="122" t="s">
        <v>799</v>
      </c>
      <c r="K24" s="189" t="s">
        <v>800</v>
      </c>
      <c r="L24" s="122" t="s">
        <v>801</v>
      </c>
      <c r="M24" s="191" t="s">
        <v>802</v>
      </c>
      <c r="N24" s="187" t="e">
        <v>#N/A</v>
      </c>
      <c r="O24" s="119"/>
      <c r="Q24" s="244"/>
      <c r="R24" s="93" t="s">
        <v>803</v>
      </c>
      <c r="S24" s="188" t="s">
        <v>804</v>
      </c>
      <c r="T24" s="93" t="s">
        <v>805</v>
      </c>
      <c r="U24" s="188" t="s">
        <v>806</v>
      </c>
      <c r="W24" s="244"/>
      <c r="X24" s="93" t="s">
        <v>799</v>
      </c>
      <c r="Y24" s="189" t="s">
        <v>800</v>
      </c>
      <c r="Z24" s="93" t="s">
        <v>807</v>
      </c>
      <c r="AA24" s="189" t="s">
        <v>808</v>
      </c>
      <c r="AC24" s="244"/>
      <c r="AD24" s="93" t="s">
        <v>530</v>
      </c>
      <c r="AE24" s="189" t="s">
        <v>809</v>
      </c>
      <c r="AF24" s="93" t="s">
        <v>810</v>
      </c>
      <c r="AG24" s="189" t="s">
        <v>811</v>
      </c>
    </row>
    <row r="25" spans="1:33" ht="24" customHeight="1" thickBot="1" x14ac:dyDescent="0.25">
      <c r="A25" s="244"/>
      <c r="B25" s="121" t="s">
        <v>21</v>
      </c>
      <c r="C25" s="189" t="s">
        <v>501</v>
      </c>
      <c r="D25" s="121" t="s">
        <v>812</v>
      </c>
      <c r="E25" s="189" t="s">
        <v>813</v>
      </c>
      <c r="F25" s="121" t="s">
        <v>812</v>
      </c>
      <c r="G25" s="189" t="s">
        <v>813</v>
      </c>
      <c r="H25" s="121" t="s">
        <v>562</v>
      </c>
      <c r="I25" s="189" t="s">
        <v>774</v>
      </c>
      <c r="J25" s="122" t="s">
        <v>21</v>
      </c>
      <c r="K25" s="189" t="s">
        <v>501</v>
      </c>
      <c r="L25" s="122" t="s">
        <v>812</v>
      </c>
      <c r="M25" s="189" t="s">
        <v>813</v>
      </c>
      <c r="N25" s="187" t="e">
        <v>#N/A</v>
      </c>
      <c r="O25" s="189"/>
      <c r="Q25" s="244"/>
      <c r="R25" s="115"/>
      <c r="S25" s="198"/>
      <c r="T25" s="115"/>
      <c r="U25" s="198"/>
      <c r="W25" s="244"/>
      <c r="X25" s="93" t="s">
        <v>21</v>
      </c>
      <c r="Y25" s="189" t="s">
        <v>501</v>
      </c>
      <c r="Z25" s="93" t="s">
        <v>571</v>
      </c>
      <c r="AA25" s="191" t="s">
        <v>572</v>
      </c>
      <c r="AC25" s="244"/>
      <c r="AD25" s="93" t="s">
        <v>814</v>
      </c>
      <c r="AE25" s="189" t="s">
        <v>815</v>
      </c>
      <c r="AF25" s="93" t="s">
        <v>125</v>
      </c>
      <c r="AG25" s="189" t="s">
        <v>679</v>
      </c>
    </row>
    <row r="26" spans="1:33" ht="15.75" thickBot="1" x14ac:dyDescent="0.3">
      <c r="A26" s="244"/>
      <c r="B26" s="121" t="s">
        <v>538</v>
      </c>
      <c r="C26" s="190" t="s">
        <v>539</v>
      </c>
      <c r="D26" s="121" t="s">
        <v>816</v>
      </c>
      <c r="E26" s="190" t="s">
        <v>817</v>
      </c>
      <c r="F26" s="121" t="s">
        <v>818</v>
      </c>
      <c r="G26" s="190" t="s">
        <v>819</v>
      </c>
      <c r="H26" s="121" t="s">
        <v>489</v>
      </c>
      <c r="I26" s="190" t="s">
        <v>820</v>
      </c>
      <c r="J26" s="122" t="s">
        <v>818</v>
      </c>
      <c r="K26" s="190" t="s">
        <v>819</v>
      </c>
      <c r="L26" s="122" t="s">
        <v>816</v>
      </c>
      <c r="M26" s="190" t="s">
        <v>817</v>
      </c>
      <c r="N26" s="187" t="e">
        <v>#N/A</v>
      </c>
      <c r="O26" s="119"/>
      <c r="Q26" s="244"/>
      <c r="R26" s="115"/>
      <c r="S26" s="209"/>
      <c r="T26" s="115"/>
      <c r="U26" s="209"/>
      <c r="W26" s="244"/>
      <c r="X26" s="93" t="s">
        <v>493</v>
      </c>
      <c r="Y26" s="190" t="s">
        <v>537</v>
      </c>
      <c r="Z26" s="115"/>
      <c r="AA26" s="224"/>
      <c r="AC26" s="244"/>
      <c r="AD26" s="115"/>
      <c r="AE26" s="200"/>
      <c r="AF26" s="115"/>
      <c r="AG26" s="199"/>
    </row>
    <row r="27" spans="1:33" ht="26.25" thickBot="1" x14ac:dyDescent="0.3">
      <c r="A27" s="244"/>
      <c r="B27" s="121" t="s">
        <v>507</v>
      </c>
      <c r="C27" s="190" t="s">
        <v>522</v>
      </c>
      <c r="D27" s="121" t="s">
        <v>601</v>
      </c>
      <c r="E27" s="190" t="s">
        <v>602</v>
      </c>
      <c r="F27" s="121" t="s">
        <v>821</v>
      </c>
      <c r="G27" s="190" t="s">
        <v>822</v>
      </c>
      <c r="H27" s="121" t="s">
        <v>490</v>
      </c>
      <c r="I27" s="190" t="s">
        <v>79</v>
      </c>
      <c r="J27" s="122" t="s">
        <v>821</v>
      </c>
      <c r="K27" s="190" t="s">
        <v>822</v>
      </c>
      <c r="L27" s="122" t="s">
        <v>524</v>
      </c>
      <c r="M27" s="190" t="s">
        <v>525</v>
      </c>
      <c r="N27" s="187" t="e">
        <v>#N/A</v>
      </c>
      <c r="O27" s="119"/>
      <c r="Q27" s="244"/>
      <c r="R27" s="93" t="s">
        <v>507</v>
      </c>
      <c r="S27" s="190" t="s">
        <v>522</v>
      </c>
      <c r="T27" s="93" t="s">
        <v>823</v>
      </c>
      <c r="U27" s="188" t="s">
        <v>824</v>
      </c>
      <c r="W27" s="244"/>
      <c r="X27" s="93" t="s">
        <v>579</v>
      </c>
      <c r="Y27" s="190" t="s">
        <v>825</v>
      </c>
      <c r="Z27" s="115"/>
      <c r="AA27" s="224"/>
      <c r="AC27" s="244"/>
      <c r="AD27" s="115"/>
      <c r="AE27" s="200"/>
      <c r="AF27" s="115"/>
      <c r="AG27" s="199"/>
    </row>
    <row r="28" spans="1:33" ht="10.5" customHeight="1" thickBot="1" x14ac:dyDescent="0.25">
      <c r="A28" s="245"/>
      <c r="B28" s="121"/>
      <c r="C28" s="188"/>
      <c r="D28" s="121"/>
      <c r="E28" s="188"/>
      <c r="F28" s="121"/>
      <c r="G28" s="188"/>
      <c r="H28" s="121"/>
      <c r="I28" s="188"/>
      <c r="J28" s="122"/>
      <c r="K28" s="190"/>
      <c r="L28" s="122"/>
      <c r="M28" s="190"/>
      <c r="N28" s="94"/>
      <c r="O28" s="119"/>
      <c r="Q28" s="245"/>
      <c r="R28" s="201"/>
      <c r="S28" s="208"/>
      <c r="T28" s="201"/>
      <c r="U28" s="188"/>
      <c r="W28" s="245"/>
      <c r="X28" s="93"/>
      <c r="Y28" s="223"/>
      <c r="Z28" s="201"/>
      <c r="AA28" s="223"/>
      <c r="AC28" s="245"/>
      <c r="AD28" s="201"/>
      <c r="AE28" s="204"/>
      <c r="AF28" s="201"/>
      <c r="AG28" s="191"/>
    </row>
    <row r="29" spans="1:33" ht="24" customHeight="1" thickBot="1" x14ac:dyDescent="0.25">
      <c r="A29" s="243" t="s">
        <v>485</v>
      </c>
      <c r="B29" s="121" t="s">
        <v>508</v>
      </c>
      <c r="C29" s="188" t="s">
        <v>523</v>
      </c>
      <c r="D29" s="121" t="s">
        <v>826</v>
      </c>
      <c r="E29" s="188" t="s">
        <v>827</v>
      </c>
      <c r="F29" s="121" t="s">
        <v>828</v>
      </c>
      <c r="G29" s="188" t="s">
        <v>829</v>
      </c>
      <c r="H29" s="121" t="s">
        <v>508</v>
      </c>
      <c r="I29" s="188" t="s">
        <v>523</v>
      </c>
      <c r="J29" s="122" t="s">
        <v>830</v>
      </c>
      <c r="K29" s="188" t="s">
        <v>831</v>
      </c>
      <c r="L29" s="122" t="s">
        <v>508</v>
      </c>
      <c r="M29" s="188" t="s">
        <v>523</v>
      </c>
      <c r="N29" s="187" t="e">
        <v>#N/A</v>
      </c>
      <c r="O29" s="119"/>
      <c r="Q29" s="243" t="s">
        <v>485</v>
      </c>
      <c r="R29" s="93" t="s">
        <v>508</v>
      </c>
      <c r="S29" s="188" t="s">
        <v>523</v>
      </c>
      <c r="T29" s="93" t="s">
        <v>526</v>
      </c>
      <c r="U29" s="188" t="s">
        <v>527</v>
      </c>
      <c r="W29" s="243" t="s">
        <v>485</v>
      </c>
      <c r="X29" s="93" t="s">
        <v>508</v>
      </c>
      <c r="Y29" s="188" t="s">
        <v>523</v>
      </c>
      <c r="Z29" s="115"/>
      <c r="AA29" s="198"/>
      <c r="AC29" s="243" t="s">
        <v>485</v>
      </c>
      <c r="AD29" s="115"/>
      <c r="AE29" s="198"/>
      <c r="AF29" s="115"/>
      <c r="AG29" s="199"/>
    </row>
    <row r="30" spans="1:33" ht="28.5" customHeight="1" thickBot="1" x14ac:dyDescent="0.25">
      <c r="A30" s="244"/>
      <c r="B30" s="121" t="s">
        <v>832</v>
      </c>
      <c r="C30" s="191" t="s">
        <v>833</v>
      </c>
      <c r="D30" s="121" t="s">
        <v>834</v>
      </c>
      <c r="E30" s="191" t="s">
        <v>835</v>
      </c>
      <c r="F30" s="121" t="s">
        <v>836</v>
      </c>
      <c r="G30" s="191" t="s">
        <v>837</v>
      </c>
      <c r="H30" s="122" t="s">
        <v>838</v>
      </c>
      <c r="I30" s="191" t="s">
        <v>839</v>
      </c>
      <c r="J30" s="122" t="s">
        <v>552</v>
      </c>
      <c r="K30" s="189" t="s">
        <v>553</v>
      </c>
      <c r="L30" s="122" t="s">
        <v>836</v>
      </c>
      <c r="M30" s="191" t="s">
        <v>837</v>
      </c>
      <c r="N30" s="187" t="e">
        <v>#N/A</v>
      </c>
      <c r="O30" s="119"/>
      <c r="Q30" s="244"/>
      <c r="R30" s="93" t="s">
        <v>840</v>
      </c>
      <c r="S30" s="188" t="s">
        <v>841</v>
      </c>
      <c r="T30" s="93" t="s">
        <v>842</v>
      </c>
      <c r="U30" s="188" t="s">
        <v>843</v>
      </c>
      <c r="W30" s="244"/>
      <c r="X30" s="93" t="s">
        <v>844</v>
      </c>
      <c r="Y30" s="189" t="s">
        <v>845</v>
      </c>
      <c r="Z30" s="93" t="s">
        <v>846</v>
      </c>
      <c r="AA30" s="189" t="s">
        <v>847</v>
      </c>
      <c r="AC30" s="244"/>
      <c r="AD30" s="93" t="s">
        <v>848</v>
      </c>
      <c r="AE30" s="189" t="s">
        <v>849</v>
      </c>
      <c r="AF30" s="93" t="s">
        <v>850</v>
      </c>
      <c r="AG30" s="189" t="s">
        <v>851</v>
      </c>
    </row>
    <row r="31" spans="1:33" ht="13.5" thickBot="1" x14ac:dyDescent="0.25">
      <c r="A31" s="244"/>
      <c r="B31" s="121" t="s">
        <v>491</v>
      </c>
      <c r="C31" s="191" t="s">
        <v>492</v>
      </c>
      <c r="D31" s="121" t="s">
        <v>852</v>
      </c>
      <c r="E31" s="191" t="s">
        <v>853</v>
      </c>
      <c r="F31" s="121" t="s">
        <v>852</v>
      </c>
      <c r="G31" s="191" t="s">
        <v>853</v>
      </c>
      <c r="H31" s="121" t="s">
        <v>491</v>
      </c>
      <c r="I31" s="191" t="s">
        <v>492</v>
      </c>
      <c r="J31" s="122" t="s">
        <v>854</v>
      </c>
      <c r="K31" s="189" t="s">
        <v>855</v>
      </c>
      <c r="L31" s="122" t="s">
        <v>491</v>
      </c>
      <c r="M31" s="189" t="s">
        <v>492</v>
      </c>
      <c r="N31" s="187" t="e">
        <v>#N/A</v>
      </c>
      <c r="O31" s="119"/>
      <c r="Q31" s="244"/>
      <c r="R31" s="115"/>
      <c r="S31" s="198"/>
      <c r="T31" s="115"/>
      <c r="U31" s="198"/>
      <c r="W31" s="244"/>
      <c r="X31" s="93" t="s">
        <v>854</v>
      </c>
      <c r="Y31" s="189" t="s">
        <v>855</v>
      </c>
      <c r="Z31" s="93" t="s">
        <v>491</v>
      </c>
      <c r="AA31" s="203" t="s">
        <v>492</v>
      </c>
      <c r="AC31" s="244"/>
      <c r="AD31" s="93" t="s">
        <v>494</v>
      </c>
      <c r="AE31" s="203" t="s">
        <v>495</v>
      </c>
      <c r="AF31" s="93" t="s">
        <v>491</v>
      </c>
      <c r="AG31" s="189" t="s">
        <v>492</v>
      </c>
    </row>
    <row r="32" spans="1:33" ht="15.75" thickBot="1" x14ac:dyDescent="0.3">
      <c r="A32" s="244"/>
      <c r="B32" s="121" t="s">
        <v>856</v>
      </c>
      <c r="C32" s="188" t="s">
        <v>857</v>
      </c>
      <c r="D32" s="121" t="s">
        <v>687</v>
      </c>
      <c r="E32" s="188" t="s">
        <v>688</v>
      </c>
      <c r="F32" s="121" t="s">
        <v>737</v>
      </c>
      <c r="G32" s="188" t="s">
        <v>858</v>
      </c>
      <c r="H32" s="121" t="s">
        <v>573</v>
      </c>
      <c r="I32" s="188" t="s">
        <v>574</v>
      </c>
      <c r="J32" s="122" t="s">
        <v>573</v>
      </c>
      <c r="K32" s="190" t="s">
        <v>574</v>
      </c>
      <c r="L32" s="122" t="s">
        <v>859</v>
      </c>
      <c r="M32" s="188" t="s">
        <v>860</v>
      </c>
      <c r="N32" s="186" t="e">
        <v>#N/A</v>
      </c>
      <c r="O32" s="119"/>
      <c r="Q32" s="244"/>
      <c r="R32" s="115"/>
      <c r="S32" s="209"/>
      <c r="T32" s="115"/>
      <c r="U32" s="209"/>
      <c r="W32" s="244"/>
      <c r="X32" s="93" t="s">
        <v>589</v>
      </c>
      <c r="Y32" s="203" t="s">
        <v>590</v>
      </c>
      <c r="Z32" s="115"/>
      <c r="AA32" s="224"/>
      <c r="AC32" s="244"/>
      <c r="AD32" s="115"/>
      <c r="AE32" s="200" t="s">
        <v>861</v>
      </c>
      <c r="AF32" s="115"/>
      <c r="AG32" s="199"/>
    </row>
    <row r="33" spans="1:33" ht="15.75" customHeight="1" x14ac:dyDescent="0.25">
      <c r="A33" s="244"/>
      <c r="B33" s="121" t="s">
        <v>862</v>
      </c>
      <c r="C33" s="190" t="s">
        <v>863</v>
      </c>
      <c r="D33" s="121" t="s">
        <v>864</v>
      </c>
      <c r="E33" s="190" t="s">
        <v>865</v>
      </c>
      <c r="F33" s="121" t="s">
        <v>547</v>
      </c>
      <c r="G33" s="190" t="s">
        <v>866</v>
      </c>
      <c r="H33" s="121" t="s">
        <v>577</v>
      </c>
      <c r="I33" s="190" t="s">
        <v>578</v>
      </c>
      <c r="J33" s="122" t="s">
        <v>867</v>
      </c>
      <c r="K33" s="190" t="s">
        <v>868</v>
      </c>
      <c r="L33" s="122" t="s">
        <v>864</v>
      </c>
      <c r="M33" s="190" t="s">
        <v>865</v>
      </c>
      <c r="N33" s="186" t="e">
        <v>#N/A</v>
      </c>
      <c r="O33" s="119"/>
      <c r="Q33" s="244"/>
      <c r="R33" s="93" t="s">
        <v>533</v>
      </c>
      <c r="S33" s="188" t="s">
        <v>869</v>
      </c>
      <c r="T33" s="93" t="s">
        <v>870</v>
      </c>
      <c r="U33" s="188" t="s">
        <v>871</v>
      </c>
      <c r="W33" s="244"/>
      <c r="X33" s="93" t="s">
        <v>872</v>
      </c>
      <c r="Y33" s="190" t="s">
        <v>873</v>
      </c>
      <c r="Z33" s="115"/>
      <c r="AA33" s="224"/>
      <c r="AC33" s="244"/>
      <c r="AD33" s="115"/>
      <c r="AE33" s="200"/>
      <c r="AF33" s="115"/>
      <c r="AG33" s="199"/>
    </row>
    <row r="34" spans="1:33" ht="10.5" customHeight="1" thickBot="1" x14ac:dyDescent="0.25">
      <c r="A34" s="245"/>
      <c r="B34" s="216"/>
      <c r="C34" s="191"/>
      <c r="D34" s="216"/>
      <c r="E34" s="191"/>
      <c r="F34" s="216"/>
      <c r="G34" s="191"/>
      <c r="H34" s="216"/>
      <c r="I34" s="191"/>
      <c r="J34" s="216"/>
      <c r="K34" s="217"/>
      <c r="L34" s="216"/>
      <c r="M34" s="192"/>
      <c r="N34" s="95"/>
      <c r="O34" s="86"/>
      <c r="Q34" s="245"/>
      <c r="R34" s="201"/>
      <c r="S34" s="208"/>
      <c r="T34" s="201"/>
      <c r="U34" s="208"/>
      <c r="W34" s="245"/>
      <c r="X34" s="93"/>
      <c r="Y34" s="223"/>
      <c r="Z34" s="201"/>
      <c r="AA34" s="223"/>
      <c r="AC34" s="245"/>
      <c r="AD34" s="201"/>
      <c r="AE34" s="204"/>
      <c r="AF34" s="201"/>
      <c r="AG34" s="191"/>
    </row>
    <row r="35" spans="1:33" ht="12.75" customHeight="1" x14ac:dyDescent="0.2">
      <c r="A35" s="243" t="s">
        <v>486</v>
      </c>
      <c r="B35" s="121" t="s">
        <v>874</v>
      </c>
      <c r="C35" s="190" t="s">
        <v>875</v>
      </c>
      <c r="D35" s="121" t="s">
        <v>876</v>
      </c>
      <c r="E35" s="188" t="s">
        <v>877</v>
      </c>
      <c r="F35" s="121" t="s">
        <v>704</v>
      </c>
      <c r="G35" s="188" t="s">
        <v>705</v>
      </c>
      <c r="H35" s="121" t="s">
        <v>878</v>
      </c>
      <c r="I35" s="188" t="s">
        <v>879</v>
      </c>
      <c r="J35" s="125"/>
      <c r="K35" s="193"/>
      <c r="L35" s="125"/>
      <c r="M35" s="193"/>
      <c r="N35" s="187"/>
      <c r="O35" s="116"/>
      <c r="Q35" s="243" t="s">
        <v>486</v>
      </c>
      <c r="R35" s="93" t="s">
        <v>497</v>
      </c>
      <c r="S35" s="188" t="s">
        <v>498</v>
      </c>
      <c r="T35" s="93" t="s">
        <v>499</v>
      </c>
      <c r="U35" s="188" t="s">
        <v>517</v>
      </c>
      <c r="W35" s="243" t="s">
        <v>486</v>
      </c>
      <c r="X35" s="93" t="s">
        <v>878</v>
      </c>
      <c r="Y35" s="189" t="s">
        <v>880</v>
      </c>
      <c r="Z35" s="115"/>
      <c r="AA35" s="198"/>
      <c r="AC35" s="243" t="s">
        <v>486</v>
      </c>
      <c r="AD35" s="115"/>
      <c r="AE35" s="198"/>
      <c r="AF35" s="115"/>
      <c r="AG35" s="199"/>
    </row>
    <row r="36" spans="1:33" ht="36" customHeight="1" x14ac:dyDescent="0.2">
      <c r="A36" s="244"/>
      <c r="B36" s="121" t="s">
        <v>881</v>
      </c>
      <c r="C36" s="191" t="s">
        <v>882</v>
      </c>
      <c r="D36" s="121" t="s">
        <v>883</v>
      </c>
      <c r="E36" s="191" t="s">
        <v>884</v>
      </c>
      <c r="F36" s="121" t="s">
        <v>885</v>
      </c>
      <c r="G36" s="191" t="s">
        <v>886</v>
      </c>
      <c r="H36" s="121" t="s">
        <v>887</v>
      </c>
      <c r="I36" s="189" t="s">
        <v>888</v>
      </c>
      <c r="J36" s="125"/>
      <c r="K36" s="194"/>
      <c r="L36" s="125"/>
      <c r="M36" s="194"/>
      <c r="N36" s="187" t="e">
        <v>#N/A</v>
      </c>
      <c r="O36" s="117"/>
      <c r="Q36" s="244"/>
      <c r="R36" s="93" t="s">
        <v>509</v>
      </c>
      <c r="S36" s="188" t="s">
        <v>510</v>
      </c>
      <c r="T36" s="93" t="s">
        <v>544</v>
      </c>
      <c r="U36" s="188" t="s">
        <v>889</v>
      </c>
      <c r="W36" s="244"/>
      <c r="X36" s="93" t="s">
        <v>890</v>
      </c>
      <c r="Y36" s="189" t="s">
        <v>891</v>
      </c>
      <c r="Z36" s="93" t="s">
        <v>542</v>
      </c>
      <c r="AA36" s="189" t="s">
        <v>543</v>
      </c>
      <c r="AC36" s="244"/>
      <c r="AD36" s="93" t="s">
        <v>892</v>
      </c>
      <c r="AE36" s="189" t="s">
        <v>893</v>
      </c>
      <c r="AF36" s="93" t="s">
        <v>894</v>
      </c>
      <c r="AG36" s="189" t="s">
        <v>895</v>
      </c>
    </row>
    <row r="37" spans="1:33" ht="12.75" customHeight="1" x14ac:dyDescent="0.2">
      <c r="A37" s="244"/>
      <c r="B37" s="121" t="s">
        <v>205</v>
      </c>
      <c r="C37" s="191" t="s">
        <v>204</v>
      </c>
      <c r="D37" s="121" t="s">
        <v>896</v>
      </c>
      <c r="E37" s="191" t="s">
        <v>897</v>
      </c>
      <c r="F37" s="121" t="s">
        <v>898</v>
      </c>
      <c r="G37" s="191" t="s">
        <v>899</v>
      </c>
      <c r="H37" s="121" t="s">
        <v>205</v>
      </c>
      <c r="I37" s="189" t="s">
        <v>204</v>
      </c>
      <c r="J37" s="125"/>
      <c r="K37" s="194"/>
      <c r="L37" s="125"/>
      <c r="M37" s="194"/>
      <c r="N37" s="187" t="e">
        <v>#N/A</v>
      </c>
      <c r="O37" s="117"/>
      <c r="Q37" s="244"/>
      <c r="R37" s="115"/>
      <c r="S37" s="198"/>
      <c r="T37" s="115"/>
      <c r="U37" s="198"/>
      <c r="W37" s="244"/>
      <c r="X37" s="93" t="s">
        <v>900</v>
      </c>
      <c r="Y37" s="191" t="s">
        <v>901</v>
      </c>
      <c r="Z37" s="93" t="s">
        <v>582</v>
      </c>
      <c r="AA37" s="203" t="s">
        <v>902</v>
      </c>
      <c r="AC37" s="244"/>
      <c r="AD37" s="93" t="s">
        <v>205</v>
      </c>
      <c r="AE37" s="203" t="s">
        <v>204</v>
      </c>
      <c r="AF37" s="93" t="s">
        <v>900</v>
      </c>
      <c r="AG37" s="189" t="s">
        <v>903</v>
      </c>
    </row>
    <row r="38" spans="1:33" ht="15" x14ac:dyDescent="0.25">
      <c r="A38" s="244"/>
      <c r="B38" s="121" t="s">
        <v>684</v>
      </c>
      <c r="C38" s="188" t="s">
        <v>685</v>
      </c>
      <c r="D38" s="121" t="s">
        <v>558</v>
      </c>
      <c r="E38" s="188" t="s">
        <v>686</v>
      </c>
      <c r="F38" s="121" t="s">
        <v>513</v>
      </c>
      <c r="G38" s="188" t="s">
        <v>514</v>
      </c>
      <c r="H38" s="122" t="s">
        <v>47</v>
      </c>
      <c r="I38" s="190" t="s">
        <v>46</v>
      </c>
      <c r="J38" s="125"/>
      <c r="K38" s="193"/>
      <c r="L38" s="125"/>
      <c r="M38" s="193"/>
      <c r="N38" s="187"/>
      <c r="O38" s="117"/>
      <c r="Q38" s="244"/>
      <c r="R38" s="115"/>
      <c r="S38" s="209"/>
      <c r="T38" s="115"/>
      <c r="U38" s="209"/>
      <c r="W38" s="244"/>
      <c r="X38" s="93" t="s">
        <v>904</v>
      </c>
      <c r="Y38" s="188" t="s">
        <v>905</v>
      </c>
      <c r="Z38" s="115"/>
      <c r="AA38" s="224"/>
      <c r="AC38" s="244"/>
      <c r="AD38" s="115"/>
      <c r="AE38" s="200"/>
      <c r="AF38" s="115"/>
      <c r="AG38" s="199"/>
    </row>
    <row r="39" spans="1:33" ht="15.75" thickBot="1" x14ac:dyDescent="0.3">
      <c r="A39" s="244"/>
      <c r="B39" s="121" t="s">
        <v>786</v>
      </c>
      <c r="C39" s="188" t="s">
        <v>906</v>
      </c>
      <c r="D39" s="121" t="s">
        <v>907</v>
      </c>
      <c r="E39" s="188" t="s">
        <v>908</v>
      </c>
      <c r="F39" s="121" t="s">
        <v>531</v>
      </c>
      <c r="G39" s="188" t="s">
        <v>532</v>
      </c>
      <c r="H39" s="121" t="s">
        <v>909</v>
      </c>
      <c r="I39" s="188" t="s">
        <v>910</v>
      </c>
      <c r="J39" s="125"/>
      <c r="K39" s="193"/>
      <c r="L39" s="125"/>
      <c r="M39" s="193"/>
      <c r="N39" s="187"/>
      <c r="O39" s="118"/>
      <c r="Q39" s="244"/>
      <c r="R39" s="93" t="s">
        <v>786</v>
      </c>
      <c r="S39" s="188" t="s">
        <v>906</v>
      </c>
      <c r="T39" s="93" t="s">
        <v>91</v>
      </c>
      <c r="U39" s="188" t="s">
        <v>90</v>
      </c>
      <c r="W39" s="244"/>
      <c r="X39" s="93" t="s">
        <v>911</v>
      </c>
      <c r="Y39" s="203" t="s">
        <v>912</v>
      </c>
      <c r="Z39" s="115"/>
      <c r="AA39" s="224"/>
      <c r="AC39" s="244"/>
      <c r="AD39" s="115"/>
      <c r="AE39" s="200"/>
      <c r="AF39" s="115"/>
      <c r="AG39" s="199"/>
    </row>
    <row r="40" spans="1:33" ht="10.5" customHeight="1" thickBot="1" x14ac:dyDescent="0.25">
      <c r="A40" s="245"/>
      <c r="B40" s="121"/>
      <c r="C40" s="188"/>
      <c r="D40" s="121"/>
      <c r="E40" s="188"/>
      <c r="F40" s="121"/>
      <c r="G40" s="188"/>
      <c r="H40" s="121"/>
      <c r="I40" s="188"/>
      <c r="J40" s="125"/>
      <c r="K40" s="193"/>
      <c r="L40" s="125"/>
      <c r="M40" s="193"/>
      <c r="N40" s="94"/>
      <c r="O40" s="86"/>
      <c r="Q40" s="245"/>
      <c r="R40" s="201"/>
      <c r="S40" s="208"/>
      <c r="T40" s="201"/>
      <c r="U40" s="208"/>
      <c r="W40" s="245"/>
      <c r="X40" s="93"/>
      <c r="Y40" s="223"/>
      <c r="Z40" s="201"/>
      <c r="AA40" s="223"/>
      <c r="AC40" s="245"/>
      <c r="AD40" s="201"/>
      <c r="AE40" s="204"/>
      <c r="AF40" s="201"/>
      <c r="AG40" s="191"/>
    </row>
    <row r="41" spans="1:33" ht="12.75" customHeight="1" x14ac:dyDescent="0.2">
      <c r="A41" s="243" t="s">
        <v>487</v>
      </c>
      <c r="B41" s="121" t="s">
        <v>913</v>
      </c>
      <c r="C41" s="188" t="s">
        <v>914</v>
      </c>
      <c r="D41" s="121" t="s">
        <v>915</v>
      </c>
      <c r="E41" s="188" t="s">
        <v>916</v>
      </c>
      <c r="F41" s="121" t="s">
        <v>580</v>
      </c>
      <c r="G41" s="188" t="s">
        <v>917</v>
      </c>
      <c r="H41" s="121" t="s">
        <v>565</v>
      </c>
      <c r="I41" s="188" t="s">
        <v>566</v>
      </c>
      <c r="J41" s="125"/>
      <c r="K41" s="193"/>
      <c r="L41" s="125"/>
      <c r="M41" s="193"/>
      <c r="N41" s="187"/>
      <c r="O41" s="116"/>
      <c r="Q41" s="243" t="s">
        <v>487</v>
      </c>
      <c r="R41" s="93" t="s">
        <v>506</v>
      </c>
      <c r="S41" s="188" t="s">
        <v>918</v>
      </c>
      <c r="T41" s="93" t="s">
        <v>502</v>
      </c>
      <c r="U41" s="188" t="s">
        <v>503</v>
      </c>
      <c r="W41" s="243" t="s">
        <v>487</v>
      </c>
      <c r="X41" s="93" t="s">
        <v>580</v>
      </c>
      <c r="Y41" s="218" t="s">
        <v>917</v>
      </c>
      <c r="Z41" s="115"/>
      <c r="AA41" s="198"/>
      <c r="AC41" s="243" t="s">
        <v>487</v>
      </c>
      <c r="AD41" s="115"/>
      <c r="AE41" s="198"/>
      <c r="AF41" s="115"/>
      <c r="AG41" s="199"/>
    </row>
    <row r="42" spans="1:33" ht="25.5" customHeight="1" x14ac:dyDescent="0.2">
      <c r="A42" s="242"/>
      <c r="B42" s="121" t="s">
        <v>919</v>
      </c>
      <c r="C42" s="191" t="s">
        <v>920</v>
      </c>
      <c r="D42" s="121" t="s">
        <v>921</v>
      </c>
      <c r="E42" s="189" t="s">
        <v>922</v>
      </c>
      <c r="F42" s="121" t="s">
        <v>923</v>
      </c>
      <c r="G42" s="191" t="s">
        <v>924</v>
      </c>
      <c r="H42" s="121" t="s">
        <v>925</v>
      </c>
      <c r="I42" s="191" t="s">
        <v>926</v>
      </c>
      <c r="J42" s="125"/>
      <c r="K42" s="194"/>
      <c r="L42" s="125"/>
      <c r="M42" s="194"/>
      <c r="N42" s="187" t="e">
        <v>#N/A</v>
      </c>
      <c r="O42" s="117"/>
      <c r="Q42" s="242"/>
      <c r="R42" s="93" t="s">
        <v>554</v>
      </c>
      <c r="S42" s="188" t="s">
        <v>555</v>
      </c>
      <c r="T42" s="93" t="s">
        <v>556</v>
      </c>
      <c r="U42" s="188" t="s">
        <v>557</v>
      </c>
      <c r="W42" s="242"/>
      <c r="X42" s="93" t="s">
        <v>927</v>
      </c>
      <c r="Y42" s="191" t="s">
        <v>928</v>
      </c>
      <c r="Z42" s="93" t="s">
        <v>929</v>
      </c>
      <c r="AA42" s="189" t="s">
        <v>930</v>
      </c>
      <c r="AB42" t="s">
        <v>931</v>
      </c>
      <c r="AC42" s="242"/>
      <c r="AD42" s="93" t="s">
        <v>932</v>
      </c>
      <c r="AE42" s="189" t="s">
        <v>933</v>
      </c>
      <c r="AF42" s="93" t="s">
        <v>934</v>
      </c>
      <c r="AG42" s="189" t="s">
        <v>935</v>
      </c>
    </row>
    <row r="43" spans="1:33" x14ac:dyDescent="0.2">
      <c r="A43" s="242"/>
      <c r="B43" s="121" t="s">
        <v>936</v>
      </c>
      <c r="C43" s="191" t="s">
        <v>937</v>
      </c>
      <c r="D43" s="121" t="s">
        <v>21</v>
      </c>
      <c r="E43" s="191" t="s">
        <v>281</v>
      </c>
      <c r="F43" s="121" t="s">
        <v>936</v>
      </c>
      <c r="G43" s="191" t="s">
        <v>938</v>
      </c>
      <c r="H43" s="121" t="s">
        <v>570</v>
      </c>
      <c r="I43" s="189" t="s">
        <v>939</v>
      </c>
      <c r="J43" s="125"/>
      <c r="K43" s="194"/>
      <c r="L43" s="125"/>
      <c r="M43" s="194"/>
      <c r="N43" s="187" t="e">
        <v>#N/A</v>
      </c>
      <c r="O43" s="189"/>
      <c r="Q43" s="242"/>
      <c r="R43" s="115"/>
      <c r="S43" s="198"/>
      <c r="T43" s="115"/>
      <c r="U43" s="198"/>
      <c r="W43" s="242"/>
      <c r="X43" s="93" t="s">
        <v>940</v>
      </c>
      <c r="Y43" s="203" t="s">
        <v>941</v>
      </c>
      <c r="Z43" s="93" t="s">
        <v>942</v>
      </c>
      <c r="AA43" s="203" t="s">
        <v>943</v>
      </c>
      <c r="AC43" s="242"/>
      <c r="AD43" s="93" t="s">
        <v>676</v>
      </c>
      <c r="AE43" s="203" t="s">
        <v>677</v>
      </c>
      <c r="AF43" s="93" t="s">
        <v>21</v>
      </c>
      <c r="AG43" s="191" t="s">
        <v>501</v>
      </c>
    </row>
    <row r="44" spans="1:33" ht="15" x14ac:dyDescent="0.25">
      <c r="A44" s="242"/>
      <c r="B44" s="121" t="s">
        <v>944</v>
      </c>
      <c r="C44" s="188" t="s">
        <v>945</v>
      </c>
      <c r="D44" s="121" t="s">
        <v>946</v>
      </c>
      <c r="E44" s="188" t="s">
        <v>947</v>
      </c>
      <c r="F44" s="121" t="s">
        <v>816</v>
      </c>
      <c r="G44" s="191" t="s">
        <v>817</v>
      </c>
      <c r="H44" s="121" t="s">
        <v>946</v>
      </c>
      <c r="I44" s="190" t="s">
        <v>947</v>
      </c>
      <c r="J44" s="125"/>
      <c r="K44" s="193"/>
      <c r="L44" s="125"/>
      <c r="M44" s="193"/>
      <c r="N44" s="187"/>
      <c r="O44" s="117"/>
      <c r="Q44" s="242"/>
      <c r="R44" s="115"/>
      <c r="S44" s="209"/>
      <c r="T44" s="115"/>
      <c r="U44" s="209"/>
      <c r="W44" s="242"/>
      <c r="X44" s="93" t="s">
        <v>946</v>
      </c>
      <c r="Y44" s="203" t="s">
        <v>947</v>
      </c>
      <c r="Z44" s="115"/>
      <c r="AA44" s="224"/>
      <c r="AC44" s="242"/>
      <c r="AD44" s="115"/>
      <c r="AE44" s="200"/>
      <c r="AF44" s="115"/>
      <c r="AG44" s="199"/>
    </row>
    <row r="45" spans="1:33" ht="15.75" thickBot="1" x14ac:dyDescent="0.3">
      <c r="A45" s="242"/>
      <c r="B45" s="121" t="s">
        <v>948</v>
      </c>
      <c r="C45" s="188" t="s">
        <v>949</v>
      </c>
      <c r="D45" s="121" t="s">
        <v>744</v>
      </c>
      <c r="E45" s="188" t="s">
        <v>745</v>
      </c>
      <c r="F45" s="121" t="s">
        <v>950</v>
      </c>
      <c r="G45" s="188" t="s">
        <v>951</v>
      </c>
      <c r="H45" s="121" t="s">
        <v>952</v>
      </c>
      <c r="I45" s="188" t="s">
        <v>953</v>
      </c>
      <c r="J45" s="125"/>
      <c r="K45" s="193"/>
      <c r="L45" s="125"/>
      <c r="M45" s="193"/>
      <c r="N45" s="187"/>
      <c r="O45" s="118"/>
      <c r="Q45" s="242"/>
      <c r="R45" s="93" t="s">
        <v>152</v>
      </c>
      <c r="S45" s="188" t="s">
        <v>496</v>
      </c>
      <c r="T45" s="93" t="s">
        <v>577</v>
      </c>
      <c r="U45" s="188" t="s">
        <v>578</v>
      </c>
      <c r="W45" s="242"/>
      <c r="X45" s="93" t="s">
        <v>593</v>
      </c>
      <c r="Y45" s="203" t="s">
        <v>594</v>
      </c>
      <c r="Z45" s="115"/>
      <c r="AA45" s="224"/>
      <c r="AC45" s="242"/>
      <c r="AD45" s="115"/>
      <c r="AE45" s="200"/>
      <c r="AF45" s="115"/>
      <c r="AG45" s="199"/>
    </row>
    <row r="46" spans="1:33" x14ac:dyDescent="0.2">
      <c r="C46" s="70"/>
      <c r="E46" s="70"/>
      <c r="G46" s="70"/>
      <c r="I46" s="70"/>
      <c r="K46" s="70"/>
      <c r="M46" s="70"/>
      <c r="O46" s="70"/>
    </row>
    <row r="47" spans="1:33" x14ac:dyDescent="0.2">
      <c r="A47" s="1"/>
      <c r="B47" s="1"/>
      <c r="C47" s="120"/>
      <c r="D47" s="1"/>
      <c r="E47" s="86"/>
      <c r="F47" s="1"/>
      <c r="G47" s="120"/>
      <c r="H47" s="1"/>
      <c r="I47" s="70"/>
      <c r="J47" s="1"/>
      <c r="K47" s="120"/>
      <c r="L47" s="1"/>
      <c r="M47" s="70"/>
      <c r="N47" s="91"/>
      <c r="O47" s="70"/>
    </row>
    <row r="48" spans="1:33" x14ac:dyDescent="0.2">
      <c r="E48" s="83"/>
    </row>
    <row r="49" spans="5:34" x14ac:dyDescent="0.2">
      <c r="E49" s="84"/>
    </row>
    <row r="51" spans="5:34" x14ac:dyDescent="0.2">
      <c r="AH51" t="s">
        <v>288</v>
      </c>
    </row>
    <row r="100" spans="22:26" x14ac:dyDescent="0.2">
      <c r="V100" s="76"/>
      <c r="Z100" s="70"/>
    </row>
  </sheetData>
  <sheetProtection formatCells="0" formatColumns="0" formatRows="0" insertColumns="0" insertRows="0" insertHyperlinks="0" deleteColumns="0" deleteRows="0" sort="0" autoFilter="0" pivotTables="0"/>
  <phoneticPr fontId="9" type="noConversion"/>
  <conditionalFormatting sqref="A3:F3 H3">
    <cfRule type="containsErrors" dxfId="24" priority="12">
      <formula>ISERROR(A3)</formula>
    </cfRule>
  </conditionalFormatting>
  <conditionalFormatting sqref="A4:I45">
    <cfRule type="containsErrors" dxfId="23" priority="7">
      <formula>ISERROR(A4)</formula>
    </cfRule>
  </conditionalFormatting>
  <conditionalFormatting sqref="A1:P2">
    <cfRule type="containsErrors" dxfId="22" priority="19">
      <formula>ISERROR(A1)</formula>
    </cfRule>
  </conditionalFormatting>
  <conditionalFormatting sqref="J3:U45">
    <cfRule type="containsErrors" dxfId="21" priority="6">
      <formula>ISERROR(J3)</formula>
    </cfRule>
  </conditionalFormatting>
  <conditionalFormatting sqref="Q1 S1:U1 Q2:U2">
    <cfRule type="containsErrors" dxfId="20" priority="3">
      <formula>ISERROR(Q1)</formula>
    </cfRule>
  </conditionalFormatting>
  <conditionalFormatting sqref="V1:V1048576 AH1:IV1048576 A46:U65536">
    <cfRule type="containsErrors" dxfId="19" priority="5160">
      <formula>ISERROR(A1)</formula>
    </cfRule>
  </conditionalFormatting>
  <conditionalFormatting sqref="W1 Y1:AA1 AC1 AE1:AG1 W2:AA65536 AC2:AG65536">
    <cfRule type="containsErrors" dxfId="18" priority="1">
      <formula>ISERROR(W1)</formula>
    </cfRule>
  </conditionalFormatting>
  <conditionalFormatting sqref="AB1:AB1048576">
    <cfRule type="containsErrors" dxfId="17" priority="2">
      <formula>ISERROR(AB1)</formula>
    </cfRule>
  </conditionalFormatting>
  <dataValidations count="1">
    <dataValidation type="list" errorStyle="information" showInputMessage="1" sqref="M35:M39 S39 AA24:AA25 K17:K21 E29:E33 U27:U30 Y5:Y9 S29:S30 K35:K39 C11:C15 K11:K15 S41:S42 M17:M21 O35:O39 G23:G27 E35:E39 O41:O45 I35:I39 E47:E49 C23:C27 AA12:AA13 U35:U36 Y17:Y21 U11:U12 Y35:Y39 I23:I27 E17:E21 E23:E27 G5:G9 G41:G45 AA36:AA37 C5:C9 AG6:AG7 G17:G21 AG42:AG43 M29:M33 S15 Y41:Y45 Y11:Y15 AA42:AA43 Y23:Y27 AA30:AA31 G35:G39 U9 M41:M45 AA18:AA19 I5:I9 C29:C33 M5:M9 C35:C39 C17:C21 O5:O33 M11:M15 C41:C45 I17:I21 K41:K45 AA6:AA7 AE6:AE7 E11:E15 U21 S27 K29:K33 M23:M27 S33 U23:U24 G11:G15 AE36:AE37 AE12:AE13 AE42:AE43 AE24:AE25 AE30:AE31 AE18:AE19 S5:S6 K23:K27 E5:E9 S9 S35:S36 I29:I33 S11:S12 E41:E45 S17:S18 S21 I11:I15 G29:G33 S23:S24 S45 U39 U41:U42 U45 U15:U18 U33 U5:U6 I41:I45 K5:K9 AG12:AG13 AG18:AG19 AG24:AG25 AG30:AG31 AG36:AG37 Y29:Y33" xr:uid="{00000000-0002-0000-0200-000000000000}">
      <formula1>IF(C5&lt;&gt;"",OFFSET(d_noms,MATCH(C5&amp;"*",l_noms,0)-1,,SUMPRODUCT((MID(l_noms,1,LEN(C5))=TEXT(C5,"0"))*1)),l_noms)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7" orientation="landscape" r:id="rId1"/>
  <headerFooter alignWithMargins="0">
    <oddHeader>&amp;LEKILIBRE RESTAURATION&amp;CTRAME DES MENUS&amp;RImprimé le &amp;D à &amp;T</oddHeader>
  </headerFooter>
  <colBreaks count="1" manualBreakCount="1">
    <brk id="16" max="4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/>
  <dimension ref="A2:O100"/>
  <sheetViews>
    <sheetView showGridLines="0" view="pageBreakPreview" zoomScaleNormal="100" workbookViewId="0">
      <selection activeCell="I1" sqref="I1"/>
    </sheetView>
  </sheetViews>
  <sheetFormatPr baseColWidth="10" defaultColWidth="9.140625" defaultRowHeight="13.5" customHeight="1" x14ac:dyDescent="0.2"/>
  <cols>
    <col min="1" max="1" width="12.28515625" customWidth="1"/>
    <col min="2" max="2" width="6.28515625" style="10" customWidth="1"/>
    <col min="3" max="3" width="32.140625" customWidth="1"/>
    <col min="4" max="4" width="6.28515625" style="10" customWidth="1"/>
    <col min="5" max="5" width="32.28515625" customWidth="1"/>
    <col min="6" max="6" width="6.28515625" style="10" customWidth="1"/>
    <col min="7" max="7" width="32.28515625" customWidth="1"/>
    <col min="8" max="8" width="6.28515625" style="10" customWidth="1"/>
    <col min="9" max="9" width="32.28515625" customWidth="1"/>
    <col min="10" max="10" width="6.28515625" style="10" customWidth="1"/>
    <col min="11" max="11" width="32.28515625" customWidth="1"/>
    <col min="12" max="12" width="6.28515625" customWidth="1"/>
    <col min="13" max="13" width="32.28515625" customWidth="1"/>
    <col min="14" max="14" width="6.28515625" customWidth="1"/>
    <col min="15" max="15" width="26.5703125" customWidth="1"/>
    <col min="16" max="256" width="11.42578125" customWidth="1"/>
  </cols>
  <sheetData>
    <row r="2" spans="1:15" ht="13.5" customHeight="1" x14ac:dyDescent="0.2">
      <c r="A2" s="9"/>
      <c r="B2" s="292" t="s">
        <v>11</v>
      </c>
      <c r="C2" s="292"/>
      <c r="D2" s="292" t="s">
        <v>16</v>
      </c>
      <c r="E2" s="292"/>
      <c r="F2" s="292" t="s">
        <v>20</v>
      </c>
      <c r="G2" s="292"/>
      <c r="H2" s="292" t="s">
        <v>18</v>
      </c>
      <c r="I2" s="292"/>
      <c r="J2" s="292" t="s">
        <v>289</v>
      </c>
      <c r="K2" s="292"/>
      <c r="N2" s="2"/>
      <c r="O2" s="2"/>
    </row>
    <row r="3" spans="1:15" ht="13.5" customHeight="1" x14ac:dyDescent="0.2">
      <c r="A3" s="9" t="s">
        <v>290</v>
      </c>
      <c r="B3" s="11" t="s">
        <v>497</v>
      </c>
      <c r="C3" s="87" t="s">
        <v>498</v>
      </c>
      <c r="D3" s="11" t="s">
        <v>497</v>
      </c>
      <c r="E3" s="87" t="s">
        <v>498</v>
      </c>
      <c r="F3" s="11" t="s">
        <v>604</v>
      </c>
      <c r="G3" s="87" t="s">
        <v>603</v>
      </c>
      <c r="H3" s="11" t="s">
        <v>497</v>
      </c>
      <c r="I3" s="87" t="s">
        <v>498</v>
      </c>
      <c r="J3" s="11" t="s">
        <v>497</v>
      </c>
      <c r="K3" s="87" t="s">
        <v>498</v>
      </c>
      <c r="L3" t="s">
        <v>541</v>
      </c>
    </row>
    <row r="4" spans="1:15" ht="13.5" customHeight="1" x14ac:dyDescent="0.2">
      <c r="A4" s="9" t="s">
        <v>290</v>
      </c>
      <c r="B4" s="11" t="s">
        <v>155</v>
      </c>
      <c r="C4" s="87" t="s">
        <v>154</v>
      </c>
      <c r="D4" s="11" t="s">
        <v>155</v>
      </c>
      <c r="E4" s="87" t="s">
        <v>154</v>
      </c>
      <c r="F4" s="11" t="s">
        <v>89</v>
      </c>
      <c r="G4" s="87" t="s">
        <v>88</v>
      </c>
      <c r="H4" s="11" t="e">
        <v>#N/A</v>
      </c>
      <c r="I4" s="87"/>
      <c r="J4" s="11" t="s">
        <v>189</v>
      </c>
      <c r="K4" s="87" t="s">
        <v>188</v>
      </c>
    </row>
    <row r="5" spans="1:15" ht="13.5" customHeight="1" x14ac:dyDescent="0.2">
      <c r="A5" s="9" t="s">
        <v>290</v>
      </c>
      <c r="B5" s="11" t="s">
        <v>49</v>
      </c>
      <c r="C5" s="87" t="s">
        <v>291</v>
      </c>
      <c r="D5" s="11" t="s">
        <v>49</v>
      </c>
      <c r="E5" s="87" t="s">
        <v>291</v>
      </c>
      <c r="F5" s="11" t="e">
        <v>#N/A</v>
      </c>
      <c r="G5" s="87"/>
      <c r="H5" s="11" t="e">
        <v>#N/A</v>
      </c>
      <c r="I5" s="87"/>
      <c r="J5" s="11" t="e">
        <v>#N/A</v>
      </c>
      <c r="K5" s="87"/>
    </row>
    <row r="6" spans="1:15" ht="13.5" customHeight="1" x14ac:dyDescent="0.2">
      <c r="A6" s="9" t="s">
        <v>290</v>
      </c>
      <c r="B6" s="11" t="s">
        <v>229</v>
      </c>
      <c r="C6" s="87" t="s">
        <v>228</v>
      </c>
      <c r="D6" s="11" t="s">
        <v>229</v>
      </c>
      <c r="E6" s="87" t="s">
        <v>228</v>
      </c>
      <c r="F6" s="11" t="e">
        <v>#N/A</v>
      </c>
      <c r="G6" s="87"/>
      <c r="H6" s="11" t="e">
        <v>#N/A</v>
      </c>
      <c r="I6" s="87"/>
      <c r="J6" s="11" t="e">
        <v>#N/A</v>
      </c>
      <c r="K6" s="87"/>
    </row>
    <row r="7" spans="1:15" ht="13.5" customHeight="1" x14ac:dyDescent="0.2">
      <c r="A7" s="9" t="s">
        <v>290</v>
      </c>
      <c r="B7" s="11" t="s">
        <v>189</v>
      </c>
      <c r="C7" s="87" t="s">
        <v>188</v>
      </c>
      <c r="D7" s="11" t="s">
        <v>189</v>
      </c>
      <c r="E7" s="87" t="s">
        <v>188</v>
      </c>
      <c r="F7" s="11" t="e">
        <v>#N/A</v>
      </c>
      <c r="G7" s="87"/>
      <c r="H7" s="11" t="e">
        <v>#N/A</v>
      </c>
      <c r="I7" s="87"/>
      <c r="J7" s="11" t="e">
        <v>#N/A</v>
      </c>
      <c r="K7" s="87"/>
    </row>
    <row r="8" spans="1:15" ht="13.5" customHeight="1" x14ac:dyDescent="0.2">
      <c r="A8" s="9" t="s">
        <v>290</v>
      </c>
      <c r="B8" s="11" t="e">
        <v>#N/A</v>
      </c>
      <c r="C8" s="87"/>
      <c r="D8" s="11"/>
      <c r="E8" s="87"/>
      <c r="F8" s="11" t="e">
        <v>#N/A</v>
      </c>
      <c r="G8" s="87"/>
      <c r="H8" s="11" t="e">
        <v>#N/A</v>
      </c>
      <c r="I8" s="87"/>
      <c r="J8" s="11" t="e">
        <v>#N/A</v>
      </c>
      <c r="K8" s="87"/>
    </row>
    <row r="9" spans="1:15" ht="13.5" customHeight="1" x14ac:dyDescent="0.2">
      <c r="A9" s="9" t="s">
        <v>290</v>
      </c>
      <c r="B9" s="11" t="e">
        <v>#N/A</v>
      </c>
      <c r="C9" s="87"/>
      <c r="D9" s="11"/>
      <c r="E9" s="87"/>
      <c r="F9" s="11" t="e">
        <v>#N/A</v>
      </c>
      <c r="G9" s="87"/>
      <c r="H9" s="11" t="e">
        <v>#N/A</v>
      </c>
      <c r="I9" s="87"/>
      <c r="J9" s="11" t="e">
        <v>#N/A</v>
      </c>
      <c r="K9" s="87"/>
    </row>
    <row r="10" spans="1:15" ht="13.5" customHeight="1" x14ac:dyDescent="0.2">
      <c r="A10" s="9" t="s">
        <v>290</v>
      </c>
      <c r="B10" s="11" t="e">
        <v>#N/A</v>
      </c>
      <c r="C10" s="87"/>
      <c r="D10" s="11" t="e">
        <v>#N/A</v>
      </c>
      <c r="E10" s="87"/>
      <c r="F10" s="11" t="e">
        <v>#N/A</v>
      </c>
      <c r="G10" s="87"/>
      <c r="H10" s="11" t="e">
        <v>#N/A</v>
      </c>
      <c r="I10" s="87"/>
      <c r="J10" s="11" t="e">
        <v>#N/A</v>
      </c>
      <c r="K10" s="87"/>
    </row>
    <row r="11" spans="1:15" ht="13.5" customHeight="1" x14ac:dyDescent="0.2">
      <c r="A11" s="9" t="s">
        <v>290</v>
      </c>
      <c r="B11" s="11" t="e">
        <v>#N/A</v>
      </c>
      <c r="C11" s="87"/>
      <c r="D11" s="11" t="e">
        <v>#N/A</v>
      </c>
      <c r="E11" s="87"/>
      <c r="F11" s="11" t="e">
        <v>#N/A</v>
      </c>
      <c r="G11" s="87"/>
      <c r="H11" s="11" t="e">
        <v>#N/A</v>
      </c>
      <c r="I11" s="87"/>
      <c r="J11" s="11" t="e">
        <v>#N/A</v>
      </c>
      <c r="K11" s="87"/>
    </row>
    <row r="13" spans="1:15" ht="13.5" customHeight="1" x14ac:dyDescent="0.2">
      <c r="A13" s="9" t="s">
        <v>292</v>
      </c>
      <c r="B13" s="11" t="s">
        <v>245</v>
      </c>
      <c r="C13" s="87" t="s">
        <v>605</v>
      </c>
      <c r="D13" s="11" t="s">
        <v>245</v>
      </c>
      <c r="E13" s="87" t="s">
        <v>605</v>
      </c>
      <c r="F13" s="11" t="s">
        <v>177</v>
      </c>
      <c r="G13" s="87" t="s">
        <v>176</v>
      </c>
      <c r="H13" s="11" t="s">
        <v>93</v>
      </c>
      <c r="I13" s="87" t="s">
        <v>92</v>
      </c>
      <c r="J13" s="11" t="s">
        <v>95</v>
      </c>
      <c r="K13" s="87" t="s">
        <v>94</v>
      </c>
    </row>
    <row r="14" spans="1:15" ht="13.5" customHeight="1" x14ac:dyDescent="0.2">
      <c r="A14" s="9" t="s">
        <v>292</v>
      </c>
      <c r="B14" s="11" t="s">
        <v>191</v>
      </c>
      <c r="C14" s="87" t="s">
        <v>190</v>
      </c>
      <c r="D14" s="11" t="s">
        <v>191</v>
      </c>
      <c r="E14" s="87" t="s">
        <v>190</v>
      </c>
      <c r="F14" s="11" t="s">
        <v>179</v>
      </c>
      <c r="G14" s="87" t="s">
        <v>178</v>
      </c>
      <c r="H14" s="11" t="s">
        <v>245</v>
      </c>
      <c r="I14" s="87" t="s">
        <v>605</v>
      </c>
      <c r="J14" s="11" t="s">
        <v>239</v>
      </c>
      <c r="K14" s="87" t="s">
        <v>238</v>
      </c>
    </row>
    <row r="15" spans="1:15" ht="13.5" customHeight="1" x14ac:dyDescent="0.2">
      <c r="A15" s="9" t="s">
        <v>292</v>
      </c>
      <c r="B15" s="11" t="s">
        <v>160</v>
      </c>
      <c r="C15" s="87" t="s">
        <v>293</v>
      </c>
      <c r="D15" s="11" t="s">
        <v>160</v>
      </c>
      <c r="E15" s="87" t="s">
        <v>293</v>
      </c>
      <c r="F15" s="11" t="s">
        <v>169</v>
      </c>
      <c r="G15" s="87" t="s">
        <v>168</v>
      </c>
      <c r="H15" s="11" t="s">
        <v>191</v>
      </c>
      <c r="I15" s="87" t="s">
        <v>190</v>
      </c>
      <c r="J15" s="11" t="s">
        <v>245</v>
      </c>
      <c r="K15" s="87" t="s">
        <v>605</v>
      </c>
    </row>
    <row r="16" spans="1:15" ht="13.5" customHeight="1" x14ac:dyDescent="0.2">
      <c r="A16" s="9" t="s">
        <v>292</v>
      </c>
      <c r="B16" s="11" t="s">
        <v>606</v>
      </c>
      <c r="C16" s="100" t="s">
        <v>607</v>
      </c>
      <c r="D16" s="11" t="s">
        <v>606</v>
      </c>
      <c r="E16" s="87" t="s">
        <v>607</v>
      </c>
      <c r="F16" s="11" t="s">
        <v>171</v>
      </c>
      <c r="G16" s="87" t="s">
        <v>170</v>
      </c>
      <c r="H16" s="11" t="e">
        <v>#N/A</v>
      </c>
      <c r="I16" s="87"/>
      <c r="J16" s="11" t="e">
        <v>#N/A</v>
      </c>
      <c r="K16" s="87"/>
    </row>
    <row r="17" spans="1:11" ht="13.5" customHeight="1" x14ac:dyDescent="0.2">
      <c r="A17" s="9" t="s">
        <v>292</v>
      </c>
      <c r="B17" s="11" t="s">
        <v>70</v>
      </c>
      <c r="C17" s="87" t="s">
        <v>69</v>
      </c>
      <c r="D17" s="11" t="s">
        <v>70</v>
      </c>
      <c r="E17" s="87" t="s">
        <v>69</v>
      </c>
      <c r="F17" s="11" t="e">
        <v>#N/A</v>
      </c>
      <c r="G17" s="87"/>
      <c r="H17" s="11" t="e">
        <v>#N/A</v>
      </c>
      <c r="I17" s="87"/>
      <c r="J17" s="11" t="e">
        <v>#N/A</v>
      </c>
      <c r="K17" s="87"/>
    </row>
    <row r="18" spans="1:11" ht="13.5" customHeight="1" x14ac:dyDescent="0.2">
      <c r="A18" s="9" t="s">
        <v>292</v>
      </c>
      <c r="B18" s="11" t="s">
        <v>93</v>
      </c>
      <c r="C18" s="87" t="s">
        <v>92</v>
      </c>
      <c r="D18" s="11" t="s">
        <v>93</v>
      </c>
      <c r="E18" s="87" t="s">
        <v>92</v>
      </c>
      <c r="F18" s="11" t="e">
        <v>#N/A</v>
      </c>
      <c r="G18" s="87"/>
      <c r="H18" s="11" t="e">
        <v>#N/A</v>
      </c>
      <c r="I18" s="87"/>
      <c r="J18" s="11" t="e">
        <v>#N/A</v>
      </c>
      <c r="K18" s="87"/>
    </row>
    <row r="19" spans="1:11" ht="13.5" customHeight="1" x14ac:dyDescent="0.2">
      <c r="A19" s="9" t="s">
        <v>292</v>
      </c>
      <c r="B19" s="11" t="s">
        <v>608</v>
      </c>
      <c r="C19" s="87" t="s">
        <v>609</v>
      </c>
      <c r="D19" s="11" t="s">
        <v>608</v>
      </c>
      <c r="E19" s="87" t="s">
        <v>609</v>
      </c>
      <c r="F19" s="11" t="e">
        <v>#N/A</v>
      </c>
      <c r="G19" s="87"/>
      <c r="H19" s="11" t="e">
        <v>#N/A</v>
      </c>
      <c r="I19" s="87"/>
      <c r="J19" s="11" t="e">
        <v>#N/A</v>
      </c>
      <c r="K19" s="87"/>
    </row>
    <row r="20" spans="1:11" ht="13.5" customHeight="1" x14ac:dyDescent="0.2">
      <c r="A20" s="9" t="s">
        <v>292</v>
      </c>
      <c r="B20" s="11" t="s">
        <v>504</v>
      </c>
      <c r="C20" s="87" t="s">
        <v>505</v>
      </c>
      <c r="D20" s="11" t="s">
        <v>504</v>
      </c>
      <c r="E20" s="87" t="s">
        <v>505</v>
      </c>
      <c r="F20" s="11" t="e">
        <v>#N/A</v>
      </c>
      <c r="G20" s="87"/>
      <c r="H20" s="11" t="e">
        <v>#N/A</v>
      </c>
      <c r="I20" s="87"/>
      <c r="J20" s="11" t="e">
        <v>#N/A</v>
      </c>
      <c r="K20" s="87"/>
    </row>
    <row r="21" spans="1:11" ht="13.5" customHeight="1" x14ac:dyDescent="0.2">
      <c r="A21" s="9" t="s">
        <v>292</v>
      </c>
      <c r="B21" s="11" t="e">
        <v>#N/A</v>
      </c>
      <c r="C21" s="87"/>
      <c r="D21" s="11" t="s">
        <v>177</v>
      </c>
      <c r="E21" s="87" t="s">
        <v>176</v>
      </c>
      <c r="F21" s="11" t="e">
        <v>#N/A</v>
      </c>
      <c r="G21" s="87"/>
      <c r="H21" s="11" t="e">
        <v>#N/A</v>
      </c>
      <c r="I21" s="87"/>
      <c r="J21" s="11" t="e">
        <v>#N/A</v>
      </c>
      <c r="K21" s="87"/>
    </row>
    <row r="22" spans="1:11" ht="13.5" customHeight="1" x14ac:dyDescent="0.2">
      <c r="A22" s="9" t="s">
        <v>292</v>
      </c>
      <c r="B22" s="11" t="e">
        <v>#N/A</v>
      </c>
      <c r="C22" s="87"/>
      <c r="D22" s="11" t="s">
        <v>179</v>
      </c>
      <c r="E22" s="87" t="s">
        <v>178</v>
      </c>
      <c r="F22" s="11" t="e">
        <v>#N/A</v>
      </c>
      <c r="G22" s="87"/>
      <c r="H22" s="11" t="e">
        <v>#N/A</v>
      </c>
      <c r="I22" s="87"/>
      <c r="J22" s="11" t="e">
        <v>#N/A</v>
      </c>
      <c r="K22" s="87"/>
    </row>
    <row r="23" spans="1:11" ht="13.5" customHeight="1" x14ac:dyDescent="0.2">
      <c r="A23" s="9" t="s">
        <v>292</v>
      </c>
      <c r="B23" s="11" t="e">
        <v>#N/A</v>
      </c>
      <c r="C23" s="87"/>
      <c r="D23" s="11" t="s">
        <v>173</v>
      </c>
      <c r="E23" s="87" t="s">
        <v>172</v>
      </c>
      <c r="F23" s="11" t="e">
        <v>#N/A</v>
      </c>
      <c r="G23" s="87"/>
      <c r="H23" s="11" t="e">
        <v>#N/A</v>
      </c>
      <c r="I23" s="87"/>
      <c r="J23" s="11" t="e">
        <v>#N/A</v>
      </c>
      <c r="K23" s="87"/>
    </row>
    <row r="24" spans="1:11" ht="13.5" customHeight="1" x14ac:dyDescent="0.2">
      <c r="A24" s="9" t="s">
        <v>292</v>
      </c>
      <c r="B24" s="11" t="e">
        <v>#N/A</v>
      </c>
      <c r="C24" s="87"/>
      <c r="D24" s="11" t="s">
        <v>175</v>
      </c>
      <c r="E24" s="87" t="s">
        <v>174</v>
      </c>
      <c r="F24" s="11" t="e">
        <v>#N/A</v>
      </c>
      <c r="G24" s="87"/>
      <c r="H24" s="11" t="e">
        <v>#N/A</v>
      </c>
      <c r="I24" s="87"/>
      <c r="J24" s="11" t="e">
        <v>#N/A</v>
      </c>
      <c r="K24" s="87"/>
    </row>
    <row r="26" spans="1:11" ht="13.5" customHeight="1" x14ac:dyDescent="0.2">
      <c r="A26" s="9" t="s">
        <v>294</v>
      </c>
      <c r="B26" s="11" t="s">
        <v>167</v>
      </c>
      <c r="C26" s="87" t="s">
        <v>166</v>
      </c>
      <c r="D26" s="11" t="s">
        <v>167</v>
      </c>
      <c r="E26" s="87" t="s">
        <v>166</v>
      </c>
      <c r="F26" s="11" t="e">
        <v>#N/A</v>
      </c>
      <c r="G26" s="87"/>
      <c r="H26" s="11" t="s">
        <v>218</v>
      </c>
      <c r="I26" s="87" t="s">
        <v>650</v>
      </c>
      <c r="J26" s="11" t="s">
        <v>218</v>
      </c>
      <c r="K26" s="87" t="s">
        <v>650</v>
      </c>
    </row>
    <row r="27" spans="1:11" ht="13.5" customHeight="1" x14ac:dyDescent="0.2">
      <c r="A27" s="9" t="s">
        <v>294</v>
      </c>
      <c r="B27" s="11" t="s">
        <v>125</v>
      </c>
      <c r="C27" s="89" t="s">
        <v>124</v>
      </c>
      <c r="D27" s="11" t="s">
        <v>125</v>
      </c>
      <c r="E27" s="89" t="s">
        <v>124</v>
      </c>
      <c r="F27" s="11" t="e">
        <v>#N/A</v>
      </c>
      <c r="G27" s="87"/>
      <c r="H27" s="11" t="s">
        <v>125</v>
      </c>
      <c r="I27" s="89" t="s">
        <v>124</v>
      </c>
      <c r="J27" s="11" t="s">
        <v>125</v>
      </c>
      <c r="K27" s="89" t="s">
        <v>124</v>
      </c>
    </row>
    <row r="28" spans="1:11" ht="13.5" customHeight="1" x14ac:dyDescent="0.2">
      <c r="A28" s="9" t="s">
        <v>294</v>
      </c>
      <c r="B28" s="11" t="s">
        <v>205</v>
      </c>
      <c r="C28" s="87" t="s">
        <v>204</v>
      </c>
      <c r="D28" s="11" t="s">
        <v>205</v>
      </c>
      <c r="E28" s="87" t="s">
        <v>204</v>
      </c>
      <c r="F28" s="11" t="e">
        <v>#N/A</v>
      </c>
      <c r="G28" s="87"/>
      <c r="H28" s="11" t="e">
        <v>#N/A</v>
      </c>
      <c r="I28" s="87"/>
      <c r="J28" s="11" t="s">
        <v>209</v>
      </c>
      <c r="K28" s="98" t="s">
        <v>208</v>
      </c>
    </row>
    <row r="29" spans="1:11" ht="13.5" customHeight="1" x14ac:dyDescent="0.2">
      <c r="A29" s="9" t="s">
        <v>294</v>
      </c>
      <c r="B29" s="11" t="s">
        <v>218</v>
      </c>
      <c r="C29" s="87" t="s">
        <v>650</v>
      </c>
      <c r="D29" s="11" t="s">
        <v>218</v>
      </c>
      <c r="E29" s="87" t="s">
        <v>650</v>
      </c>
      <c r="F29" s="11" t="e">
        <v>#N/A</v>
      </c>
      <c r="G29" s="87"/>
      <c r="H29" s="11" t="e">
        <v>#N/A</v>
      </c>
      <c r="I29" s="87"/>
      <c r="J29" s="11" t="e">
        <v>#N/A</v>
      </c>
      <c r="K29" s="87"/>
    </row>
    <row r="30" spans="1:11" ht="13.5" customHeight="1" x14ac:dyDescent="0.2">
      <c r="A30" s="9" t="s">
        <v>294</v>
      </c>
      <c r="B30" s="11" t="s">
        <v>223</v>
      </c>
      <c r="C30" s="87" t="s">
        <v>222</v>
      </c>
      <c r="D30" s="11" t="s">
        <v>223</v>
      </c>
      <c r="E30" s="87" t="s">
        <v>222</v>
      </c>
      <c r="F30" s="11" t="e">
        <v>#N/A</v>
      </c>
      <c r="G30" s="87"/>
      <c r="H30" s="11" t="e">
        <v>#N/A</v>
      </c>
      <c r="I30" s="87"/>
      <c r="J30" s="11" t="e">
        <v>#N/A</v>
      </c>
      <c r="K30" s="87"/>
    </row>
    <row r="31" spans="1:11" ht="13.5" customHeight="1" x14ac:dyDescent="0.2">
      <c r="A31" s="9" t="s">
        <v>294</v>
      </c>
      <c r="B31" s="11" t="s">
        <v>229</v>
      </c>
      <c r="C31" s="87" t="s">
        <v>228</v>
      </c>
      <c r="D31" s="11" t="s">
        <v>229</v>
      </c>
      <c r="E31" s="87" t="s">
        <v>228</v>
      </c>
      <c r="F31" s="11" t="e">
        <v>#N/A</v>
      </c>
      <c r="G31" s="87"/>
      <c r="H31" s="11" t="e">
        <v>#N/A</v>
      </c>
      <c r="I31" s="87"/>
      <c r="J31" s="11" t="e">
        <v>#N/A</v>
      </c>
      <c r="K31" s="87"/>
    </row>
    <row r="32" spans="1:11" ht="13.5" customHeight="1" x14ac:dyDescent="0.2">
      <c r="A32" s="9" t="s">
        <v>294</v>
      </c>
      <c r="B32" s="11" t="s">
        <v>98</v>
      </c>
      <c r="C32" s="87" t="s">
        <v>97</v>
      </c>
      <c r="D32" s="11" t="s">
        <v>98</v>
      </c>
      <c r="E32" s="87" t="s">
        <v>97</v>
      </c>
      <c r="F32" s="11" t="e">
        <v>#N/A</v>
      </c>
      <c r="G32" s="87"/>
      <c r="H32" s="11" t="e">
        <v>#N/A</v>
      </c>
      <c r="I32" s="87"/>
      <c r="J32" s="11" t="e">
        <v>#N/A</v>
      </c>
      <c r="K32" s="87"/>
    </row>
    <row r="33" spans="1:11" ht="13.5" customHeight="1" x14ac:dyDescent="0.2">
      <c r="A33" s="9" t="s">
        <v>294</v>
      </c>
      <c r="B33" s="11" t="e">
        <v>#N/A</v>
      </c>
      <c r="C33" s="87"/>
      <c r="D33" s="11" t="s">
        <v>134</v>
      </c>
      <c r="E33" s="87" t="s">
        <v>133</v>
      </c>
      <c r="F33" s="11" t="e">
        <v>#N/A</v>
      </c>
      <c r="G33" s="87"/>
      <c r="H33" s="11" t="e">
        <v>#N/A</v>
      </c>
      <c r="I33" s="87"/>
      <c r="J33" s="11" t="e">
        <v>#N/A</v>
      </c>
      <c r="K33" s="87"/>
    </row>
    <row r="34" spans="1:11" ht="13.5" customHeight="1" x14ac:dyDescent="0.2">
      <c r="A34" s="9" t="s">
        <v>294</v>
      </c>
      <c r="B34" s="11" t="e">
        <v>#N/A</v>
      </c>
      <c r="C34" s="87"/>
      <c r="D34" s="11" t="s">
        <v>136</v>
      </c>
      <c r="E34" s="87" t="s">
        <v>135</v>
      </c>
      <c r="F34" s="11" t="e">
        <v>#N/A</v>
      </c>
      <c r="G34" s="87"/>
      <c r="H34" s="11" t="e">
        <v>#N/A</v>
      </c>
      <c r="I34" s="87"/>
      <c r="J34" s="11" t="e">
        <v>#N/A</v>
      </c>
      <c r="K34" s="87"/>
    </row>
    <row r="36" spans="1:11" ht="13.5" customHeight="1" x14ac:dyDescent="0.2">
      <c r="A36" s="9" t="s">
        <v>295</v>
      </c>
      <c r="B36" s="11" t="s">
        <v>610</v>
      </c>
      <c r="C36" s="87" t="s">
        <v>611</v>
      </c>
      <c r="D36" s="11" t="e">
        <v>#N/A</v>
      </c>
      <c r="E36" s="87"/>
      <c r="F36" s="11" t="e">
        <v>#N/A</v>
      </c>
      <c r="G36" s="87"/>
      <c r="H36" s="11" t="e">
        <v>#N/A</v>
      </c>
      <c r="I36" s="87"/>
      <c r="J36" s="11" t="e">
        <v>#N/A</v>
      </c>
      <c r="K36" s="87"/>
    </row>
    <row r="37" spans="1:11" ht="13.5" customHeight="1" x14ac:dyDescent="0.2">
      <c r="A37" s="9" t="s">
        <v>295</v>
      </c>
      <c r="B37" s="11" t="s">
        <v>612</v>
      </c>
      <c r="C37" s="87" t="s">
        <v>613</v>
      </c>
      <c r="D37" s="11" t="e">
        <v>#N/A</v>
      </c>
      <c r="E37" s="87"/>
      <c r="F37" s="11" t="e">
        <v>#N/A</v>
      </c>
      <c r="G37" s="87"/>
      <c r="H37" s="11" t="e">
        <v>#N/A</v>
      </c>
      <c r="I37" s="87"/>
      <c r="J37" s="11" t="e">
        <v>#N/A</v>
      </c>
      <c r="K37" s="87"/>
    </row>
    <row r="38" spans="1:11" ht="13.5" customHeight="1" x14ac:dyDescent="0.2">
      <c r="A38" s="9" t="s">
        <v>295</v>
      </c>
      <c r="B38" s="11" t="s">
        <v>614</v>
      </c>
      <c r="C38" s="87" t="s">
        <v>615</v>
      </c>
      <c r="D38" s="11" t="e">
        <v>#N/A</v>
      </c>
      <c r="E38" s="87"/>
      <c r="F38" s="11" t="e">
        <v>#N/A</v>
      </c>
      <c r="G38" s="87"/>
      <c r="H38" s="11" t="e">
        <v>#N/A</v>
      </c>
      <c r="I38" s="87"/>
      <c r="J38" s="11" t="e">
        <v>#N/A</v>
      </c>
      <c r="K38" s="87"/>
    </row>
    <row r="39" spans="1:11" ht="13.5" customHeight="1" x14ac:dyDescent="0.2">
      <c r="A39" s="9" t="s">
        <v>295</v>
      </c>
      <c r="B39" s="11" t="s">
        <v>616</v>
      </c>
      <c r="C39" s="87" t="s">
        <v>52</v>
      </c>
      <c r="D39" s="11" t="e">
        <v>#N/A</v>
      </c>
      <c r="E39" s="87"/>
      <c r="F39" s="11" t="e">
        <v>#N/A</v>
      </c>
      <c r="G39" s="87"/>
      <c r="H39" s="11" t="e">
        <v>#N/A</v>
      </c>
      <c r="I39" s="87"/>
      <c r="J39" s="11" t="e">
        <v>#N/A</v>
      </c>
      <c r="K39" s="87"/>
    </row>
    <row r="40" spans="1:11" ht="13.5" customHeight="1" x14ac:dyDescent="0.2">
      <c r="A40" s="9" t="s">
        <v>295</v>
      </c>
      <c r="B40" s="11" t="s">
        <v>74</v>
      </c>
      <c r="C40" s="87" t="s">
        <v>296</v>
      </c>
      <c r="D40" s="11" t="e">
        <v>#N/A</v>
      </c>
      <c r="E40" s="87"/>
      <c r="F40" s="11" t="e">
        <v>#N/A</v>
      </c>
      <c r="G40" s="87"/>
      <c r="H40" s="11" t="e">
        <v>#N/A</v>
      </c>
      <c r="I40" s="87"/>
      <c r="J40" s="11" t="e">
        <v>#N/A</v>
      </c>
      <c r="K40" s="87"/>
    </row>
    <row r="41" spans="1:11" ht="13.5" customHeight="1" x14ac:dyDescent="0.2">
      <c r="A41" s="9" t="s">
        <v>295</v>
      </c>
      <c r="B41" s="11" t="s">
        <v>617</v>
      </c>
      <c r="C41" s="87" t="s">
        <v>618</v>
      </c>
      <c r="D41" s="11" t="e">
        <v>#N/A</v>
      </c>
      <c r="E41" s="87"/>
      <c r="F41" s="11" t="e">
        <v>#N/A</v>
      </c>
      <c r="G41" s="87"/>
      <c r="H41" s="11" t="e">
        <v>#N/A</v>
      </c>
      <c r="I41" s="87"/>
      <c r="J41" s="11" t="e">
        <v>#N/A</v>
      </c>
      <c r="K41" s="87"/>
    </row>
    <row r="43" spans="1:11" ht="13.5" customHeight="1" x14ac:dyDescent="0.2">
      <c r="A43" s="9" t="s">
        <v>297</v>
      </c>
      <c r="B43" s="11" t="s">
        <v>86</v>
      </c>
      <c r="C43" s="87" t="s">
        <v>85</v>
      </c>
      <c r="D43" s="11" t="s">
        <v>86</v>
      </c>
      <c r="E43" s="87" t="s">
        <v>85</v>
      </c>
      <c r="F43" s="11" t="s">
        <v>524</v>
      </c>
      <c r="G43" s="87" t="s">
        <v>525</v>
      </c>
      <c r="H43" s="11" t="e">
        <v>#N/A</v>
      </c>
      <c r="I43" s="87"/>
      <c r="J43" s="11" t="s">
        <v>524</v>
      </c>
      <c r="K43" s="89" t="s">
        <v>525</v>
      </c>
    </row>
    <row r="44" spans="1:11" ht="13.5" customHeight="1" x14ac:dyDescent="0.2">
      <c r="A44" s="9" t="s">
        <v>297</v>
      </c>
      <c r="B44" s="11" t="s">
        <v>47</v>
      </c>
      <c r="C44" s="87" t="s">
        <v>46</v>
      </c>
      <c r="D44" s="11" t="s">
        <v>47</v>
      </c>
      <c r="E44" s="87" t="s">
        <v>46</v>
      </c>
      <c r="F44" s="11" t="e">
        <v>#N/A</v>
      </c>
      <c r="G44" s="87"/>
      <c r="H44" s="11" t="e">
        <v>#N/A</v>
      </c>
      <c r="I44" s="87"/>
      <c r="J44" s="11" t="e">
        <v>#N/A</v>
      </c>
      <c r="K44" s="87"/>
    </row>
    <row r="45" spans="1:11" ht="13.5" customHeight="1" x14ac:dyDescent="0.2">
      <c r="A45" s="9" t="s">
        <v>297</v>
      </c>
      <c r="B45" s="11" t="s">
        <v>264</v>
      </c>
      <c r="C45" s="89" t="s">
        <v>263</v>
      </c>
      <c r="D45" s="11" t="s">
        <v>264</v>
      </c>
      <c r="E45" s="89" t="s">
        <v>263</v>
      </c>
      <c r="F45" s="11" t="e">
        <v>#N/A</v>
      </c>
      <c r="G45" s="87"/>
      <c r="H45" s="11" t="e">
        <v>#N/A</v>
      </c>
      <c r="I45" s="87"/>
      <c r="J45" s="11" t="e">
        <v>#N/A</v>
      </c>
      <c r="K45" s="87"/>
    </row>
    <row r="46" spans="1:11" ht="13.5" customHeight="1" x14ac:dyDescent="0.2">
      <c r="A46" s="9" t="s">
        <v>297</v>
      </c>
      <c r="B46" s="11" t="e">
        <v>#N/A</v>
      </c>
      <c r="C46" s="87"/>
      <c r="D46" s="11" t="e">
        <v>#N/A</v>
      </c>
      <c r="E46" s="87"/>
      <c r="F46" s="11" t="e">
        <v>#N/A</v>
      </c>
      <c r="G46" s="87"/>
      <c r="H46" s="11" t="e">
        <v>#N/A</v>
      </c>
      <c r="I46" s="87"/>
      <c r="J46" s="11" t="e">
        <v>#N/A</v>
      </c>
      <c r="K46" s="87"/>
    </row>
    <row r="48" spans="1:11" ht="13.5" customHeight="1" x14ac:dyDescent="0.2">
      <c r="A48" s="9" t="s">
        <v>78</v>
      </c>
      <c r="B48" s="11" t="s">
        <v>55</v>
      </c>
      <c r="C48" s="87" t="s">
        <v>54</v>
      </c>
      <c r="D48" s="11" t="s">
        <v>55</v>
      </c>
      <c r="E48" s="87" t="s">
        <v>54</v>
      </c>
      <c r="F48" s="11" t="e">
        <v>#N/A</v>
      </c>
      <c r="G48" s="87"/>
      <c r="H48" s="11" t="s">
        <v>601</v>
      </c>
      <c r="I48" s="87" t="s">
        <v>602</v>
      </c>
      <c r="J48" s="11" t="s">
        <v>601</v>
      </c>
      <c r="K48" s="87" t="s">
        <v>602</v>
      </c>
    </row>
    <row r="49" spans="1:15" ht="13.5" customHeight="1" x14ac:dyDescent="0.2">
      <c r="A49" s="9" t="s">
        <v>78</v>
      </c>
      <c r="B49" s="11" t="s">
        <v>151</v>
      </c>
      <c r="C49" s="87" t="s">
        <v>150</v>
      </c>
      <c r="D49" s="11" t="s">
        <v>151</v>
      </c>
      <c r="E49" s="87" t="s">
        <v>150</v>
      </c>
      <c r="F49" s="11" t="e">
        <v>#N/A</v>
      </c>
      <c r="G49" s="87"/>
      <c r="H49" s="11" t="s">
        <v>103</v>
      </c>
      <c r="I49" s="87" t="s">
        <v>102</v>
      </c>
      <c r="J49" s="11" t="e">
        <v>#N/A</v>
      </c>
      <c r="K49" s="87"/>
    </row>
    <row r="50" spans="1:15" ht="13.5" customHeight="1" x14ac:dyDescent="0.2">
      <c r="A50" s="9" t="s">
        <v>78</v>
      </c>
      <c r="B50" s="11" t="s">
        <v>138</v>
      </c>
      <c r="C50" s="87" t="s">
        <v>137</v>
      </c>
      <c r="D50" s="11" t="s">
        <v>138</v>
      </c>
      <c r="E50" s="87" t="s">
        <v>137</v>
      </c>
      <c r="F50" s="11" t="e">
        <v>#N/A</v>
      </c>
      <c r="G50" s="87"/>
      <c r="H50" s="11" t="e">
        <v>#N/A</v>
      </c>
      <c r="I50" s="87"/>
      <c r="J50" s="11" t="e">
        <v>#N/A</v>
      </c>
      <c r="K50" s="87"/>
    </row>
    <row r="51" spans="1:15" ht="13.5" customHeight="1" x14ac:dyDescent="0.2">
      <c r="A51" s="9" t="s">
        <v>78</v>
      </c>
      <c r="B51" s="11" t="s">
        <v>103</v>
      </c>
      <c r="C51" s="87" t="s">
        <v>102</v>
      </c>
      <c r="D51" s="11" t="s">
        <v>103</v>
      </c>
      <c r="E51" s="87" t="s">
        <v>102</v>
      </c>
      <c r="F51" s="11" t="e">
        <v>#N/A</v>
      </c>
      <c r="G51" s="87"/>
      <c r="H51" s="11" t="e">
        <v>#N/A</v>
      </c>
      <c r="I51" s="87"/>
      <c r="J51" s="11" t="e">
        <v>#N/A</v>
      </c>
      <c r="K51" s="87"/>
    </row>
    <row r="52" spans="1:15" ht="13.5" customHeight="1" x14ac:dyDescent="0.2">
      <c r="A52" s="9" t="s">
        <v>78</v>
      </c>
      <c r="B52" s="11" t="e">
        <v>#N/A</v>
      </c>
      <c r="C52" s="87"/>
      <c r="D52" s="11" t="e">
        <v>#N/A</v>
      </c>
      <c r="E52" s="87"/>
      <c r="F52" s="11" t="e">
        <v>#N/A</v>
      </c>
      <c r="G52" s="87"/>
      <c r="H52" s="11" t="e">
        <v>#N/A</v>
      </c>
      <c r="I52" s="87"/>
      <c r="J52" s="11" t="e">
        <v>#N/A</v>
      </c>
      <c r="K52" s="87"/>
    </row>
    <row r="55" spans="1:15" ht="13.5" customHeight="1" x14ac:dyDescent="0.2">
      <c r="A55" t="s">
        <v>298</v>
      </c>
    </row>
    <row r="56" spans="1:15" ht="13.5" customHeight="1" x14ac:dyDescent="0.2">
      <c r="A56" s="9"/>
      <c r="B56" s="286" t="s">
        <v>280</v>
      </c>
      <c r="C56" s="287"/>
      <c r="D56" s="286" t="s">
        <v>282</v>
      </c>
      <c r="E56" s="287"/>
      <c r="F56" s="286" t="s">
        <v>284</v>
      </c>
      <c r="G56" s="287"/>
      <c r="H56" s="286" t="s">
        <v>299</v>
      </c>
      <c r="I56" s="287"/>
      <c r="J56" s="291" t="s">
        <v>285</v>
      </c>
      <c r="K56" s="291"/>
      <c r="L56" s="290"/>
      <c r="M56" s="290"/>
      <c r="N56" s="290"/>
      <c r="O56" s="290"/>
    </row>
    <row r="57" spans="1:15" ht="13.5" customHeight="1" x14ac:dyDescent="0.2">
      <c r="A57" s="9" t="s">
        <v>292</v>
      </c>
      <c r="B57" s="11" t="s">
        <v>36</v>
      </c>
      <c r="C57" s="88" t="s">
        <v>35</v>
      </c>
      <c r="D57" s="11" t="s">
        <v>23</v>
      </c>
      <c r="E57" s="81" t="s">
        <v>22</v>
      </c>
      <c r="F57" s="11" t="s">
        <v>260</v>
      </c>
      <c r="G57" s="82" t="s">
        <v>259</v>
      </c>
      <c r="H57" s="11" t="s">
        <v>256</v>
      </c>
      <c r="I57" s="88" t="s">
        <v>255</v>
      </c>
      <c r="J57" s="11" t="s">
        <v>183</v>
      </c>
      <c r="K57" s="88" t="s">
        <v>182</v>
      </c>
    </row>
    <row r="58" spans="1:15" ht="13.5" customHeight="1" x14ac:dyDescent="0.2">
      <c r="A58" s="9" t="s">
        <v>294</v>
      </c>
      <c r="B58" s="11" t="s">
        <v>213</v>
      </c>
      <c r="C58" s="88" t="s">
        <v>212</v>
      </c>
      <c r="D58" s="11" t="s">
        <v>197</v>
      </c>
      <c r="E58" s="81" t="s">
        <v>196</v>
      </c>
      <c r="F58" s="11" t="s">
        <v>203</v>
      </c>
      <c r="G58" s="82" t="s">
        <v>202</v>
      </c>
      <c r="H58" s="11" t="s">
        <v>199</v>
      </c>
      <c r="I58" s="88" t="s">
        <v>198</v>
      </c>
      <c r="J58" s="11" t="s">
        <v>195</v>
      </c>
      <c r="K58" s="82" t="s">
        <v>194</v>
      </c>
    </row>
    <row r="59" spans="1:15" ht="13.5" customHeight="1" x14ac:dyDescent="0.2">
      <c r="A59" s="9" t="s">
        <v>297</v>
      </c>
      <c r="B59" s="11" t="s">
        <v>264</v>
      </c>
      <c r="C59" s="90" t="s">
        <v>263</v>
      </c>
      <c r="D59" s="11" t="s">
        <v>164</v>
      </c>
      <c r="E59" s="81" t="s">
        <v>163</v>
      </c>
      <c r="F59" s="11" t="s">
        <v>264</v>
      </c>
      <c r="G59" s="90" t="s">
        <v>263</v>
      </c>
      <c r="H59" s="11" t="s">
        <v>101</v>
      </c>
      <c r="I59" s="90" t="s">
        <v>100</v>
      </c>
      <c r="J59" s="11" t="s">
        <v>264</v>
      </c>
      <c r="K59" s="82" t="s">
        <v>263</v>
      </c>
    </row>
    <row r="60" spans="1:15" ht="13.5" customHeight="1" x14ac:dyDescent="0.2">
      <c r="A60" s="9" t="s">
        <v>78</v>
      </c>
      <c r="B60" s="11" t="e">
        <v>#N/A</v>
      </c>
      <c r="C60" s="88" t="s">
        <v>300</v>
      </c>
      <c r="D60" s="11" t="e">
        <v>#N/A</v>
      </c>
      <c r="E60" s="81" t="s">
        <v>301</v>
      </c>
      <c r="F60" s="11" t="e">
        <v>#N/A</v>
      </c>
      <c r="G60" s="88" t="s">
        <v>302</v>
      </c>
      <c r="H60" s="11" t="e">
        <v>#N/A</v>
      </c>
      <c r="I60" s="82" t="s">
        <v>301</v>
      </c>
      <c r="J60" s="11" t="e">
        <v>#N/A</v>
      </c>
      <c r="K60" s="82" t="s">
        <v>300</v>
      </c>
    </row>
    <row r="61" spans="1:15" ht="13.5" customHeight="1" x14ac:dyDescent="0.2">
      <c r="C61" s="10"/>
      <c r="E61" s="10"/>
      <c r="G61" s="10"/>
      <c r="I61" s="10"/>
      <c r="K61" s="10"/>
      <c r="M61" s="10"/>
    </row>
    <row r="62" spans="1:15" ht="13.5" customHeight="1" x14ac:dyDescent="0.2">
      <c r="A62" t="s">
        <v>303</v>
      </c>
    </row>
    <row r="63" spans="1:15" ht="13.5" customHeight="1" x14ac:dyDescent="0.2">
      <c r="A63" s="9"/>
      <c r="B63" s="286" t="s">
        <v>280</v>
      </c>
      <c r="C63" s="287"/>
      <c r="D63" s="286" t="s">
        <v>282</v>
      </c>
      <c r="E63" s="287"/>
      <c r="F63" s="286" t="s">
        <v>284</v>
      </c>
      <c r="G63" s="287"/>
      <c r="H63" s="286" t="s">
        <v>299</v>
      </c>
      <c r="I63" s="287"/>
      <c r="J63" s="291" t="s">
        <v>285</v>
      </c>
      <c r="K63" s="291"/>
      <c r="L63" s="290"/>
      <c r="M63" s="290"/>
      <c r="N63" s="290"/>
      <c r="O63" s="290"/>
    </row>
    <row r="64" spans="1:15" ht="13.5" customHeight="1" x14ac:dyDescent="0.2">
      <c r="A64" s="9" t="s">
        <v>292</v>
      </c>
      <c r="B64" s="11" t="s">
        <v>260</v>
      </c>
      <c r="C64" s="88" t="s">
        <v>259</v>
      </c>
      <c r="D64" s="11" t="s">
        <v>256</v>
      </c>
      <c r="E64" s="81" t="s">
        <v>255</v>
      </c>
      <c r="F64" s="11" t="s">
        <v>183</v>
      </c>
      <c r="G64" s="82" t="s">
        <v>182</v>
      </c>
      <c r="H64" s="11" t="s">
        <v>36</v>
      </c>
      <c r="I64" s="88" t="s">
        <v>35</v>
      </c>
      <c r="J64" s="11" t="s">
        <v>23</v>
      </c>
      <c r="K64" s="88" t="s">
        <v>22</v>
      </c>
    </row>
    <row r="65" spans="1:15" ht="13.5" customHeight="1" x14ac:dyDescent="0.2">
      <c r="A65" s="9" t="s">
        <v>294</v>
      </c>
      <c r="B65" s="11" t="s">
        <v>201</v>
      </c>
      <c r="C65" s="82" t="s">
        <v>200</v>
      </c>
      <c r="D65" s="11" t="e">
        <v>#N/A</v>
      </c>
      <c r="E65" s="82" t="s">
        <v>304</v>
      </c>
      <c r="F65" s="11" t="s">
        <v>199</v>
      </c>
      <c r="G65" s="82" t="s">
        <v>198</v>
      </c>
      <c r="H65" s="11" t="s">
        <v>197</v>
      </c>
      <c r="I65" s="81" t="s">
        <v>196</v>
      </c>
      <c r="J65" s="11" t="s">
        <v>215</v>
      </c>
      <c r="K65" s="82" t="s">
        <v>214</v>
      </c>
    </row>
    <row r="66" spans="1:15" ht="13.5" customHeight="1" x14ac:dyDescent="0.2">
      <c r="A66" s="9" t="s">
        <v>297</v>
      </c>
      <c r="B66" s="11" t="s">
        <v>264</v>
      </c>
      <c r="C66" s="90" t="s">
        <v>263</v>
      </c>
      <c r="D66" s="11" t="s">
        <v>164</v>
      </c>
      <c r="E66" s="81" t="s">
        <v>305</v>
      </c>
      <c r="F66" s="11" t="s">
        <v>264</v>
      </c>
      <c r="G66" s="90" t="s">
        <v>263</v>
      </c>
      <c r="H66" s="11" t="s">
        <v>264</v>
      </c>
      <c r="I66" s="90" t="s">
        <v>263</v>
      </c>
      <c r="J66" s="11" t="s">
        <v>101</v>
      </c>
      <c r="K66" s="82" t="s">
        <v>100</v>
      </c>
    </row>
    <row r="67" spans="1:15" ht="13.5" customHeight="1" x14ac:dyDescent="0.2">
      <c r="A67" s="9" t="s">
        <v>78</v>
      </c>
      <c r="B67" s="11" t="e">
        <v>#N/A</v>
      </c>
      <c r="C67" s="82" t="s">
        <v>302</v>
      </c>
      <c r="D67" s="11" t="e">
        <v>#N/A</v>
      </c>
      <c r="E67" s="81" t="s">
        <v>301</v>
      </c>
      <c r="F67" s="11" t="e">
        <v>#N/A</v>
      </c>
      <c r="G67" s="88" t="s">
        <v>300</v>
      </c>
      <c r="H67" s="11" t="e">
        <v>#N/A</v>
      </c>
      <c r="I67" s="82" t="s">
        <v>301</v>
      </c>
      <c r="J67" s="11" t="s">
        <v>57</v>
      </c>
      <c r="K67" s="82" t="s">
        <v>56</v>
      </c>
    </row>
    <row r="69" spans="1:15" ht="13.5" customHeight="1" x14ac:dyDescent="0.2">
      <c r="A69" s="70" t="s">
        <v>306</v>
      </c>
    </row>
    <row r="70" spans="1:15" ht="13.5" customHeight="1" x14ac:dyDescent="0.2">
      <c r="A70" s="9"/>
      <c r="B70" s="286" t="s">
        <v>280</v>
      </c>
      <c r="C70" s="287"/>
      <c r="D70" s="286" t="s">
        <v>282</v>
      </c>
      <c r="E70" s="287"/>
      <c r="F70" s="286" t="s">
        <v>284</v>
      </c>
      <c r="G70" s="287"/>
      <c r="H70" s="286" t="s">
        <v>299</v>
      </c>
      <c r="I70" s="287"/>
      <c r="J70" s="291" t="s">
        <v>285</v>
      </c>
      <c r="K70" s="291"/>
      <c r="L70" s="290"/>
      <c r="M70" s="290"/>
      <c r="N70" s="290"/>
      <c r="O70" s="290"/>
    </row>
    <row r="71" spans="1:15" ht="13.5" customHeight="1" x14ac:dyDescent="0.2">
      <c r="A71" s="9" t="s">
        <v>307</v>
      </c>
      <c r="B71" s="11" t="s">
        <v>101</v>
      </c>
      <c r="C71" s="81" t="s">
        <v>308</v>
      </c>
      <c r="D71" s="11" t="e">
        <v>#N/A</v>
      </c>
      <c r="E71" s="81" t="s">
        <v>301</v>
      </c>
      <c r="F71" s="11" t="s">
        <v>164</v>
      </c>
      <c r="G71" s="81" t="s">
        <v>305</v>
      </c>
      <c r="H71" s="11" t="e">
        <v>#N/A</v>
      </c>
      <c r="I71" s="81" t="s">
        <v>301</v>
      </c>
      <c r="J71" s="11" t="s">
        <v>264</v>
      </c>
      <c r="K71" s="81" t="s">
        <v>263</v>
      </c>
    </row>
    <row r="72" spans="1:15" ht="13.5" customHeight="1" x14ac:dyDescent="0.2">
      <c r="A72" s="9" t="s">
        <v>309</v>
      </c>
      <c r="B72" s="11" t="s">
        <v>106</v>
      </c>
      <c r="C72" s="81" t="s">
        <v>105</v>
      </c>
      <c r="D72" s="11" t="s">
        <v>34</v>
      </c>
      <c r="E72" s="81" t="s">
        <v>33</v>
      </c>
      <c r="F72" s="11" t="s">
        <v>110</v>
      </c>
      <c r="G72" s="81" t="s">
        <v>109</v>
      </c>
      <c r="H72" s="11" t="s">
        <v>34</v>
      </c>
      <c r="I72" s="81" t="s">
        <v>33</v>
      </c>
      <c r="J72" s="11" t="s">
        <v>39</v>
      </c>
      <c r="K72" s="81" t="s">
        <v>38</v>
      </c>
    </row>
    <row r="73" spans="1:15" ht="13.5" customHeight="1" x14ac:dyDescent="0.2">
      <c r="A73" s="9" t="s">
        <v>310</v>
      </c>
      <c r="B73" s="11" t="s">
        <v>103</v>
      </c>
      <c r="C73" s="88" t="s">
        <v>102</v>
      </c>
      <c r="D73" s="11" t="s">
        <v>103</v>
      </c>
      <c r="E73" s="88" t="s">
        <v>102</v>
      </c>
      <c r="F73" s="11" t="s">
        <v>103</v>
      </c>
      <c r="G73" s="88" t="s">
        <v>102</v>
      </c>
      <c r="H73" s="11" t="s">
        <v>103</v>
      </c>
      <c r="I73" s="88" t="s">
        <v>102</v>
      </c>
      <c r="J73" s="11" t="s">
        <v>103</v>
      </c>
      <c r="K73" s="88" t="s">
        <v>102</v>
      </c>
    </row>
    <row r="75" spans="1:15" ht="13.5" customHeight="1" x14ac:dyDescent="0.2">
      <c r="A75" s="70" t="s">
        <v>311</v>
      </c>
    </row>
    <row r="76" spans="1:15" ht="13.5" customHeight="1" x14ac:dyDescent="0.2">
      <c r="A76" s="9"/>
      <c r="B76" s="286" t="s">
        <v>280</v>
      </c>
      <c r="C76" s="287"/>
      <c r="D76" s="286" t="s">
        <v>282</v>
      </c>
      <c r="E76" s="287"/>
      <c r="F76" s="286" t="s">
        <v>284</v>
      </c>
      <c r="G76" s="287"/>
      <c r="H76" s="286" t="s">
        <v>299</v>
      </c>
      <c r="I76" s="287"/>
      <c r="J76" s="286" t="s">
        <v>285</v>
      </c>
      <c r="K76" s="287"/>
      <c r="L76" s="290"/>
      <c r="M76" s="290"/>
      <c r="N76" s="290"/>
      <c r="O76" s="290"/>
    </row>
    <row r="77" spans="1:15" ht="13.5" customHeight="1" x14ac:dyDescent="0.2">
      <c r="A77" s="9" t="s">
        <v>307</v>
      </c>
      <c r="B77" s="11" t="e">
        <v>#N/A</v>
      </c>
      <c r="C77" s="81" t="s">
        <v>301</v>
      </c>
      <c r="D77" s="11" t="s">
        <v>164</v>
      </c>
      <c r="E77" s="81" t="s">
        <v>305</v>
      </c>
      <c r="F77" s="11" t="e">
        <v>#N/A</v>
      </c>
      <c r="G77" s="81" t="s">
        <v>301</v>
      </c>
      <c r="H77" s="11" t="s">
        <v>101</v>
      </c>
      <c r="I77" s="81" t="s">
        <v>308</v>
      </c>
      <c r="J77" s="11" t="e">
        <v>#N/A</v>
      </c>
      <c r="K77" s="81" t="s">
        <v>301</v>
      </c>
    </row>
    <row r="78" spans="1:15" ht="13.5" customHeight="1" x14ac:dyDescent="0.2">
      <c r="A78" s="9" t="s">
        <v>309</v>
      </c>
      <c r="B78" s="11" t="s">
        <v>34</v>
      </c>
      <c r="C78" s="81" t="s">
        <v>33</v>
      </c>
      <c r="D78" s="11" t="s">
        <v>110</v>
      </c>
      <c r="E78" s="81" t="s">
        <v>109</v>
      </c>
      <c r="F78" s="11" t="s">
        <v>34</v>
      </c>
      <c r="G78" s="81" t="s">
        <v>33</v>
      </c>
      <c r="H78" s="11" t="s">
        <v>106</v>
      </c>
      <c r="I78" s="81" t="s">
        <v>105</v>
      </c>
      <c r="J78" s="11" t="s">
        <v>39</v>
      </c>
      <c r="K78" s="81" t="s">
        <v>38</v>
      </c>
    </row>
    <row r="79" spans="1:15" ht="13.5" customHeight="1" x14ac:dyDescent="0.2">
      <c r="A79" s="9" t="s">
        <v>310</v>
      </c>
      <c r="B79" s="11" t="s">
        <v>103</v>
      </c>
      <c r="C79" s="88" t="s">
        <v>102</v>
      </c>
      <c r="D79" s="11" t="s">
        <v>103</v>
      </c>
      <c r="E79" s="88" t="s">
        <v>102</v>
      </c>
      <c r="F79" s="11" t="s">
        <v>103</v>
      </c>
      <c r="G79" s="88" t="s">
        <v>102</v>
      </c>
      <c r="H79" s="11" t="s">
        <v>103</v>
      </c>
      <c r="I79" s="88" t="s">
        <v>102</v>
      </c>
      <c r="J79" s="11" t="s">
        <v>103</v>
      </c>
      <c r="K79" s="88" t="s">
        <v>102</v>
      </c>
    </row>
    <row r="81" spans="1:15" ht="13.5" customHeight="1" x14ac:dyDescent="0.2">
      <c r="A81" t="s">
        <v>312</v>
      </c>
    </row>
    <row r="82" spans="1:15" ht="13.5" customHeight="1" x14ac:dyDescent="0.2">
      <c r="A82" s="71"/>
      <c r="B82" s="288" t="s">
        <v>280</v>
      </c>
      <c r="C82" s="289"/>
      <c r="D82" s="288" t="s">
        <v>282</v>
      </c>
      <c r="E82" s="289"/>
      <c r="F82" s="288" t="s">
        <v>284</v>
      </c>
      <c r="G82" s="289"/>
      <c r="H82" s="288" t="s">
        <v>299</v>
      </c>
      <c r="I82" s="289"/>
      <c r="J82" s="288" t="s">
        <v>285</v>
      </c>
      <c r="K82" s="289"/>
      <c r="L82" s="288" t="s">
        <v>286</v>
      </c>
      <c r="M82" s="289"/>
      <c r="N82" s="288" t="s">
        <v>287</v>
      </c>
      <c r="O82" s="289"/>
    </row>
    <row r="83" spans="1:15" ht="13.5" customHeight="1" x14ac:dyDescent="0.2">
      <c r="A83" s="70" t="s">
        <v>313</v>
      </c>
      <c r="B83" s="73"/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</row>
    <row r="84" spans="1:15" ht="13.5" customHeight="1" x14ac:dyDescent="0.2">
      <c r="A84" s="72" t="s">
        <v>314</v>
      </c>
      <c r="B84" s="11" t="s">
        <v>216</v>
      </c>
      <c r="C84" s="88" t="s">
        <v>315</v>
      </c>
      <c r="D84" s="11" t="s">
        <v>250</v>
      </c>
      <c r="E84" s="90" t="s">
        <v>249</v>
      </c>
      <c r="F84" s="11" t="s">
        <v>248</v>
      </c>
      <c r="G84" s="88" t="s">
        <v>247</v>
      </c>
      <c r="H84" s="11" t="s">
        <v>53</v>
      </c>
      <c r="I84" s="88" t="s">
        <v>52</v>
      </c>
      <c r="J84" s="11" t="s">
        <v>67</v>
      </c>
      <c r="K84" s="88" t="s">
        <v>66</v>
      </c>
      <c r="L84" s="11" t="s">
        <v>73</v>
      </c>
      <c r="M84" s="88" t="s">
        <v>72</v>
      </c>
      <c r="N84" s="11" t="s">
        <v>241</v>
      </c>
      <c r="O84" s="88" t="s">
        <v>240</v>
      </c>
    </row>
    <row r="85" spans="1:15" ht="13.5" customHeight="1" x14ac:dyDescent="0.2">
      <c r="A85" s="9" t="s">
        <v>316</v>
      </c>
      <c r="B85" s="11" t="s">
        <v>235</v>
      </c>
      <c r="C85" s="88" t="s">
        <v>234</v>
      </c>
      <c r="D85" s="11" t="s">
        <v>237</v>
      </c>
      <c r="E85" s="90" t="s">
        <v>236</v>
      </c>
      <c r="F85" s="11" t="s">
        <v>233</v>
      </c>
      <c r="G85" s="88" t="s">
        <v>232</v>
      </c>
      <c r="H85" s="11" t="s">
        <v>239</v>
      </c>
      <c r="I85" s="88" t="s">
        <v>238</v>
      </c>
      <c r="J85" s="11" t="s">
        <v>250</v>
      </c>
      <c r="K85" s="90" t="s">
        <v>249</v>
      </c>
      <c r="L85" s="11" t="s">
        <v>252</v>
      </c>
      <c r="M85" s="88" t="s">
        <v>251</v>
      </c>
      <c r="N85" s="11" t="e">
        <v>#N/A</v>
      </c>
      <c r="O85" s="90" t="s">
        <v>317</v>
      </c>
    </row>
    <row r="86" spans="1:15" ht="13.5" customHeight="1" x14ac:dyDescent="0.2">
      <c r="A86" s="70" t="s">
        <v>318</v>
      </c>
      <c r="C86" s="77"/>
      <c r="E86" s="77"/>
      <c r="G86" s="77"/>
      <c r="I86" s="77"/>
      <c r="K86" s="77"/>
      <c r="M86" s="77"/>
      <c r="O86" s="77"/>
    </row>
    <row r="87" spans="1:15" ht="13.5" customHeight="1" x14ac:dyDescent="0.2">
      <c r="A87" s="9" t="s">
        <v>319</v>
      </c>
      <c r="B87" s="11" t="s">
        <v>32</v>
      </c>
      <c r="C87" s="88" t="s">
        <v>31</v>
      </c>
      <c r="D87" s="11" t="s">
        <v>110</v>
      </c>
      <c r="E87" s="88" t="s">
        <v>109</v>
      </c>
      <c r="F87" s="11" t="s">
        <v>193</v>
      </c>
      <c r="G87" s="88" t="s">
        <v>192</v>
      </c>
      <c r="H87" s="11" t="s">
        <v>106</v>
      </c>
      <c r="I87" s="88" t="s">
        <v>105</v>
      </c>
      <c r="J87" s="11" t="s">
        <v>39</v>
      </c>
      <c r="K87" s="88" t="s">
        <v>38</v>
      </c>
      <c r="L87" s="11" t="s">
        <v>110</v>
      </c>
      <c r="M87" s="88" t="s">
        <v>109</v>
      </c>
      <c r="N87" s="11" t="s">
        <v>193</v>
      </c>
      <c r="O87" s="88" t="s">
        <v>192</v>
      </c>
    </row>
    <row r="88" spans="1:15" ht="13.5" customHeight="1" x14ac:dyDescent="0.2">
      <c r="A88" s="70" t="s">
        <v>320</v>
      </c>
      <c r="C88" s="77"/>
      <c r="E88" s="77"/>
      <c r="G88" s="77"/>
      <c r="I88" s="77"/>
      <c r="K88" s="77"/>
      <c r="M88" s="77"/>
      <c r="O88" s="77"/>
    </row>
    <row r="89" spans="1:15" ht="13.5" customHeight="1" x14ac:dyDescent="0.2">
      <c r="A89" s="9" t="s">
        <v>321</v>
      </c>
      <c r="B89" s="11" t="s">
        <v>226</v>
      </c>
      <c r="C89" s="88" t="s">
        <v>225</v>
      </c>
      <c r="D89" s="11" t="s">
        <v>123</v>
      </c>
      <c r="E89" s="88" t="s">
        <v>122</v>
      </c>
      <c r="F89" s="11" t="s">
        <v>84</v>
      </c>
      <c r="G89" s="88" t="s">
        <v>83</v>
      </c>
      <c r="H89" s="11" t="s">
        <v>226</v>
      </c>
      <c r="I89" s="88" t="s">
        <v>225</v>
      </c>
      <c r="J89" s="11" t="s">
        <v>123</v>
      </c>
      <c r="K89" s="88" t="s">
        <v>122</v>
      </c>
      <c r="L89" s="11" t="s">
        <v>84</v>
      </c>
      <c r="M89" s="88" t="s">
        <v>83</v>
      </c>
      <c r="N89" s="11" t="s">
        <v>123</v>
      </c>
      <c r="O89" s="88" t="s">
        <v>122</v>
      </c>
    </row>
    <row r="90" spans="1:15" ht="13.5" customHeight="1" x14ac:dyDescent="0.2">
      <c r="A90" s="70" t="s">
        <v>322</v>
      </c>
      <c r="C90" s="77"/>
      <c r="E90" s="77"/>
      <c r="G90" s="77"/>
      <c r="I90" s="77"/>
      <c r="K90" s="77"/>
      <c r="M90" s="77"/>
      <c r="O90" s="77"/>
    </row>
    <row r="91" spans="1:15" ht="13.5" customHeight="1" x14ac:dyDescent="0.2">
      <c r="A91" s="9" t="s">
        <v>319</v>
      </c>
      <c r="B91" s="11" t="s">
        <v>91</v>
      </c>
      <c r="C91" s="88" t="s">
        <v>90</v>
      </c>
      <c r="D91" s="11" t="s">
        <v>91</v>
      </c>
      <c r="E91" s="88" t="s">
        <v>90</v>
      </c>
      <c r="F91" s="11" t="s">
        <v>91</v>
      </c>
      <c r="G91" s="88" t="s">
        <v>90</v>
      </c>
      <c r="H91" s="11" t="s">
        <v>91</v>
      </c>
      <c r="I91" s="88" t="s">
        <v>90</v>
      </c>
      <c r="J91" s="11" t="s">
        <v>91</v>
      </c>
      <c r="K91" s="88" t="s">
        <v>90</v>
      </c>
      <c r="L91" s="11" t="s">
        <v>91</v>
      </c>
      <c r="M91" s="88" t="s">
        <v>90</v>
      </c>
      <c r="N91" s="11" t="s">
        <v>181</v>
      </c>
      <c r="O91" s="88" t="s">
        <v>180</v>
      </c>
    </row>
    <row r="92" spans="1:15" ht="13.5" customHeight="1" x14ac:dyDescent="0.2">
      <c r="A92" s="9" t="s">
        <v>323</v>
      </c>
      <c r="B92" s="11" t="s">
        <v>207</v>
      </c>
      <c r="C92" s="96" t="s">
        <v>206</v>
      </c>
      <c r="D92" s="11" t="s">
        <v>59</v>
      </c>
      <c r="E92" s="88" t="s">
        <v>58</v>
      </c>
      <c r="F92" s="11" t="s">
        <v>57</v>
      </c>
      <c r="G92" s="96" t="s">
        <v>56</v>
      </c>
      <c r="H92" s="11" t="s">
        <v>211</v>
      </c>
      <c r="I92" s="88" t="s">
        <v>210</v>
      </c>
      <c r="J92" s="11" t="s">
        <v>207</v>
      </c>
      <c r="K92" s="96" t="s">
        <v>206</v>
      </c>
      <c r="L92" s="11" t="s">
        <v>59</v>
      </c>
      <c r="M92" s="88" t="s">
        <v>58</v>
      </c>
      <c r="N92" s="11" t="s">
        <v>57</v>
      </c>
      <c r="O92" s="96" t="s">
        <v>56</v>
      </c>
    </row>
    <row r="94" spans="1:15" ht="13.5" customHeight="1" x14ac:dyDescent="0.2">
      <c r="A94" s="70" t="s">
        <v>324</v>
      </c>
    </row>
    <row r="95" spans="1:15" ht="13.5" customHeight="1" x14ac:dyDescent="0.2">
      <c r="A95" s="9"/>
      <c r="B95" s="286" t="s">
        <v>280</v>
      </c>
      <c r="C95" s="287"/>
      <c r="D95" s="286" t="s">
        <v>282</v>
      </c>
      <c r="E95" s="287"/>
      <c r="F95" s="286" t="s">
        <v>284</v>
      </c>
      <c r="G95" s="287"/>
      <c r="H95" s="286" t="s">
        <v>299</v>
      </c>
      <c r="I95" s="287"/>
      <c r="J95" s="286" t="s">
        <v>285</v>
      </c>
      <c r="K95" s="287"/>
      <c r="L95" s="286" t="s">
        <v>286</v>
      </c>
      <c r="M95" s="287"/>
      <c r="N95" s="286" t="s">
        <v>287</v>
      </c>
      <c r="O95" s="287"/>
    </row>
    <row r="96" spans="1:15" ht="13.5" customHeight="1" x14ac:dyDescent="0.2">
      <c r="A96" s="9" t="s">
        <v>325</v>
      </c>
      <c r="B96" s="11" t="s">
        <v>186</v>
      </c>
      <c r="C96" s="81" t="s">
        <v>326</v>
      </c>
      <c r="D96" s="11" t="s">
        <v>108</v>
      </c>
      <c r="E96" s="81" t="s">
        <v>107</v>
      </c>
      <c r="F96" s="11" t="s">
        <v>147</v>
      </c>
      <c r="G96" s="81" t="s">
        <v>146</v>
      </c>
      <c r="H96" s="11" t="s">
        <v>145</v>
      </c>
      <c r="I96" s="81" t="s">
        <v>144</v>
      </c>
      <c r="J96" s="11" t="s">
        <v>77</v>
      </c>
      <c r="K96" s="81" t="s">
        <v>76</v>
      </c>
      <c r="L96" s="11" t="s">
        <v>115</v>
      </c>
      <c r="M96" s="81" t="s">
        <v>114</v>
      </c>
      <c r="N96" s="11" t="s">
        <v>149</v>
      </c>
      <c r="O96" s="81" t="s">
        <v>148</v>
      </c>
    </row>
    <row r="97" spans="1:15" ht="13.5" customHeight="1" x14ac:dyDescent="0.2">
      <c r="A97" s="9" t="s">
        <v>327</v>
      </c>
      <c r="B97" s="11" t="s">
        <v>45</v>
      </c>
      <c r="C97" s="81" t="s">
        <v>44</v>
      </c>
      <c r="D97" s="11" t="s">
        <v>120</v>
      </c>
      <c r="E97" s="81" t="s">
        <v>119</v>
      </c>
      <c r="F97" s="11" t="s">
        <v>26</v>
      </c>
      <c r="G97" s="81" t="s">
        <v>25</v>
      </c>
      <c r="H97" s="11" t="s">
        <v>118</v>
      </c>
      <c r="I97" s="81" t="s">
        <v>117</v>
      </c>
      <c r="J97" s="11" t="s">
        <v>221</v>
      </c>
      <c r="K97" s="81" t="s">
        <v>220</v>
      </c>
      <c r="L97" s="11" t="s">
        <v>41</v>
      </c>
      <c r="M97" s="81" t="s">
        <v>40</v>
      </c>
      <c r="N97" s="11" t="s">
        <v>112</v>
      </c>
      <c r="O97" s="81" t="s">
        <v>111</v>
      </c>
    </row>
    <row r="98" spans="1:15" ht="13.5" customHeight="1" x14ac:dyDescent="0.2">
      <c r="A98" s="9" t="s">
        <v>328</v>
      </c>
      <c r="B98" s="11" t="s">
        <v>103</v>
      </c>
      <c r="C98" s="88" t="s">
        <v>102</v>
      </c>
      <c r="D98" s="11" t="s">
        <v>103</v>
      </c>
      <c r="E98" s="88" t="s">
        <v>102</v>
      </c>
      <c r="F98" s="11" t="s">
        <v>103</v>
      </c>
      <c r="G98" s="88" t="s">
        <v>102</v>
      </c>
      <c r="H98" s="11" t="s">
        <v>103</v>
      </c>
      <c r="I98" s="88" t="s">
        <v>102</v>
      </c>
      <c r="J98" s="11" t="s">
        <v>103</v>
      </c>
      <c r="K98" s="88" t="s">
        <v>102</v>
      </c>
      <c r="L98" s="11" t="s">
        <v>103</v>
      </c>
      <c r="M98" s="88" t="s">
        <v>102</v>
      </c>
      <c r="N98" s="11" t="s">
        <v>103</v>
      </c>
      <c r="O98" s="88" t="s">
        <v>102</v>
      </c>
    </row>
    <row r="99" spans="1:15" ht="13.5" customHeight="1" x14ac:dyDescent="0.2">
      <c r="A99" s="9" t="s">
        <v>329</v>
      </c>
      <c r="B99" s="11" t="s">
        <v>524</v>
      </c>
      <c r="C99" s="88" t="s">
        <v>525</v>
      </c>
      <c r="D99" s="11" t="s">
        <v>524</v>
      </c>
      <c r="E99" s="88" t="s">
        <v>525</v>
      </c>
      <c r="F99" s="11" t="s">
        <v>524</v>
      </c>
      <c r="G99" s="88" t="s">
        <v>525</v>
      </c>
      <c r="H99" s="11" t="s">
        <v>524</v>
      </c>
      <c r="I99" s="88" t="s">
        <v>525</v>
      </c>
      <c r="J99" s="11" t="s">
        <v>524</v>
      </c>
      <c r="K99" s="88" t="s">
        <v>525</v>
      </c>
      <c r="L99" s="11" t="s">
        <v>264</v>
      </c>
      <c r="M99" s="88" t="s">
        <v>263</v>
      </c>
      <c r="N99" s="11" t="s">
        <v>264</v>
      </c>
      <c r="O99" s="88" t="s">
        <v>263</v>
      </c>
    </row>
    <row r="100" spans="1:15" ht="13.5" customHeight="1" x14ac:dyDescent="0.2">
      <c r="A100" s="9" t="s">
        <v>330</v>
      </c>
      <c r="B100" s="11" t="s">
        <v>601</v>
      </c>
      <c r="C100" s="88" t="s">
        <v>602</v>
      </c>
      <c r="D100" s="11" t="s">
        <v>601</v>
      </c>
      <c r="E100" s="88" t="s">
        <v>602</v>
      </c>
      <c r="F100" s="11" t="s">
        <v>601</v>
      </c>
      <c r="G100" s="88" t="s">
        <v>602</v>
      </c>
      <c r="H100" s="11" t="s">
        <v>601</v>
      </c>
      <c r="I100" s="88" t="s">
        <v>602</v>
      </c>
      <c r="J100" s="11" t="s">
        <v>601</v>
      </c>
      <c r="K100" s="88" t="s">
        <v>602</v>
      </c>
      <c r="L100" s="11" t="s">
        <v>601</v>
      </c>
      <c r="M100" s="88" t="s">
        <v>602</v>
      </c>
      <c r="N100" s="11" t="s">
        <v>601</v>
      </c>
      <c r="O100" s="88" t="s">
        <v>602</v>
      </c>
    </row>
  </sheetData>
  <mergeCells count="47">
    <mergeCell ref="B63:C63"/>
    <mergeCell ref="J2:K2"/>
    <mergeCell ref="N56:O56"/>
    <mergeCell ref="B2:C2"/>
    <mergeCell ref="D2:E2"/>
    <mergeCell ref="B56:C56"/>
    <mergeCell ref="D56:E56"/>
    <mergeCell ref="D63:E63"/>
    <mergeCell ref="F2:G2"/>
    <mergeCell ref="H2:I2"/>
    <mergeCell ref="N63:O63"/>
    <mergeCell ref="J56:K56"/>
    <mergeCell ref="L56:M56"/>
    <mergeCell ref="F63:G63"/>
    <mergeCell ref="H63:I63"/>
    <mergeCell ref="J63:K63"/>
    <mergeCell ref="N76:O76"/>
    <mergeCell ref="J76:K76"/>
    <mergeCell ref="N70:O70"/>
    <mergeCell ref="H70:I70"/>
    <mergeCell ref="J70:K70"/>
    <mergeCell ref="L76:M76"/>
    <mergeCell ref="L70:M70"/>
    <mergeCell ref="H76:I76"/>
    <mergeCell ref="J82:K82"/>
    <mergeCell ref="L82:M82"/>
    <mergeCell ref="H56:I56"/>
    <mergeCell ref="L63:M63"/>
    <mergeCell ref="F56:G56"/>
    <mergeCell ref="F76:G76"/>
    <mergeCell ref="F70:G70"/>
    <mergeCell ref="B70:C70"/>
    <mergeCell ref="D70:E70"/>
    <mergeCell ref="B76:C76"/>
    <mergeCell ref="D76:E76"/>
    <mergeCell ref="N95:O95"/>
    <mergeCell ref="B95:C95"/>
    <mergeCell ref="D95:E95"/>
    <mergeCell ref="F95:G95"/>
    <mergeCell ref="H95:I95"/>
    <mergeCell ref="J95:K95"/>
    <mergeCell ref="L95:M95"/>
    <mergeCell ref="N82:O82"/>
    <mergeCell ref="B82:C82"/>
    <mergeCell ref="D82:E82"/>
    <mergeCell ref="F82:G82"/>
    <mergeCell ref="H82:I82"/>
  </mergeCells>
  <phoneticPr fontId="9" type="noConversion"/>
  <conditionalFormatting sqref="A47:C52">
    <cfRule type="containsErrors" dxfId="16" priority="15">
      <formula>ISERROR(A47)</formula>
    </cfRule>
  </conditionalFormatting>
  <conditionalFormatting sqref="A3:E42">
    <cfRule type="containsErrors" dxfId="15" priority="4">
      <formula>ISERROR(A3)</formula>
    </cfRule>
  </conditionalFormatting>
  <conditionalFormatting sqref="A57:IV62">
    <cfRule type="containsErrors" dxfId="14" priority="6">
      <formula>ISERROR(A57)</formula>
    </cfRule>
  </conditionalFormatting>
  <conditionalFormatting sqref="A64:IV67">
    <cfRule type="containsErrors" dxfId="13" priority="5">
      <formula>ISERROR(A64)</formula>
    </cfRule>
  </conditionalFormatting>
  <conditionalFormatting sqref="A71:IV73">
    <cfRule type="containsErrors" dxfId="12" priority="8">
      <formula>ISERROR(A71)</formula>
    </cfRule>
  </conditionalFormatting>
  <conditionalFormatting sqref="A77:IV79">
    <cfRule type="containsErrors" dxfId="11" priority="9">
      <formula>ISERROR(A77)</formula>
    </cfRule>
  </conditionalFormatting>
  <conditionalFormatting sqref="A84:IV85">
    <cfRule type="containsErrors" dxfId="10" priority="13">
      <formula>ISERROR(A84)</formula>
    </cfRule>
  </conditionalFormatting>
  <conditionalFormatting sqref="A87:IV87">
    <cfRule type="containsErrors" dxfId="9" priority="14">
      <formula>ISERROR(A87)</formula>
    </cfRule>
  </conditionalFormatting>
  <conditionalFormatting sqref="A89:IV89">
    <cfRule type="containsErrors" dxfId="8" priority="12">
      <formula>ISERROR(A89)</formula>
    </cfRule>
  </conditionalFormatting>
  <conditionalFormatting sqref="A91:IV92">
    <cfRule type="containsErrors" dxfId="7" priority="11">
      <formula>ISERROR(A91)</formula>
    </cfRule>
  </conditionalFormatting>
  <conditionalFormatting sqref="A95:IV100">
    <cfRule type="containsErrors" dxfId="6" priority="2">
      <formula>ISERROR(A95)</formula>
    </cfRule>
  </conditionalFormatting>
  <conditionalFormatting sqref="A1:XFD2 A43:A46 A53:XFD56 A63:XFD63 A68:XFD70 A74:XFD76 A80:XFD83 A86:XFD86 A88:XFD88 A90:XFD90 A101:XFD65536">
    <cfRule type="containsErrors" dxfId="5" priority="17">
      <formula>ISERROR(A1)</formula>
    </cfRule>
  </conditionalFormatting>
  <conditionalFormatting sqref="A93:XFD94">
    <cfRule type="containsErrors" dxfId="4" priority="3">
      <formula>ISERROR(A93)</formula>
    </cfRule>
  </conditionalFormatting>
  <conditionalFormatting sqref="B46:C46">
    <cfRule type="containsErrors" dxfId="3" priority="16">
      <formula>ISERROR(B46)</formula>
    </cfRule>
  </conditionalFormatting>
  <conditionalFormatting sqref="B43:E45">
    <cfRule type="containsErrors" dxfId="2" priority="10">
      <formula>ISERROR(B43)</formula>
    </cfRule>
  </conditionalFormatting>
  <conditionalFormatting sqref="D46:E52">
    <cfRule type="containsErrors" dxfId="1" priority="7">
      <formula>ISERROR(D46)</formula>
    </cfRule>
  </conditionalFormatting>
  <conditionalFormatting sqref="F3:IV52">
    <cfRule type="containsErrors" dxfId="0" priority="1">
      <formula>ISERROR(F3)</formula>
    </cfRule>
  </conditionalFormatting>
  <dataValidations count="1">
    <dataValidation type="list" errorStyle="information" showInputMessage="1" sqref="M91:M92 C48:C52 I26:I34 G43:G46 I43:I46 C13:C24 C26:C34 C36:C41 I71:I73 C3:C11 E43:E46 G3:G11 K13:K24 E36:E41 E3:E11 G48:G52 E64:E67 G26:G34 G36:G41 O91:O92 G91:G92 G13:G24 K3:K11 I36:I41 I3:I11 O96:O100 I13:I24 E26:E34 K36:K41 C43:C46 K48:K52 E57:E60 K43:K46 C91:C92 I91:I92 K91:K92 K64:K67 I64:I67 G64:G67 K26:K34 K84:K85 C71:C73 C57:C60 K77:K79 E71:E73 E77:E79 C64:C67 G77:G79 I77:I79 C77:C79 C84:C85 E84:E85 G84:G85 I84:I85 G71:G73 K71:K73 O84:O85 C87 E87 G87 I87 K87 M87 O87 C89 E89 G89 M84:M85 K89 M89 O89 I89 E91:E92 I57:I60 K57:K60 E48:E52 G57:G60 E13:E24 G96:G100 M96:M100 C96:C100 E96:E100 I96:I100 K96:K100 I48:I52" xr:uid="{BB866D29-A1AE-4909-9E21-178341788502}">
      <formula1>IF(C3&lt;&gt;"",OFFSET(d_noms,MATCH(C3&amp;"*",l_noms,0)-1,,SUMPRODUCT((MID(l_noms,1,LEN(C3))=TEXT(C3,"0"))*1)),l_noms)</formula1>
    </dataValidation>
  </dataValidations>
  <printOptions horizontalCentered="1"/>
  <pageMargins left="0.28999999999999998" right="0.28000000000000003" top="0.94488188976377963" bottom="0.6692913385826772" header="0.51181102362204722" footer="0.51181102362204722"/>
  <pageSetup paperSize="9" scale="50" orientation="landscape" r:id="rId1"/>
  <headerFooter alignWithMargins="0">
    <oddHeader>&amp;LEKILIBRE RESTAURATION&amp;CTRAME DES MENUS
DECLINAISON DES OPTIONS SUR LES MENUS DE BASE&amp;RImprimé le &amp;D à &amp;T</oddHeader>
  </headerFooter>
  <rowBreaks count="1" manualBreakCount="1">
    <brk id="5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75"/>
  <sheetViews>
    <sheetView showGridLines="0" view="pageBreakPreview" zoomScaleNormal="100" zoomScaleSheetLayoutView="100" workbookViewId="0">
      <selection activeCell="D1" sqref="D1"/>
    </sheetView>
  </sheetViews>
  <sheetFormatPr baseColWidth="10" defaultColWidth="9.140625" defaultRowHeight="12.75" x14ac:dyDescent="0.2"/>
  <cols>
    <col min="1" max="1" width="0.85546875" customWidth="1"/>
    <col min="2" max="2" width="52.7109375" customWidth="1"/>
    <col min="3" max="3" width="2.42578125" customWidth="1"/>
    <col min="4" max="4" width="52.7109375" customWidth="1"/>
    <col min="5" max="5" width="2.42578125" customWidth="1"/>
    <col min="6" max="256" width="11.42578125" customWidth="1"/>
  </cols>
  <sheetData>
    <row r="1" spans="2:6" ht="13.5" thickBot="1" x14ac:dyDescent="0.25"/>
    <row r="2" spans="2:6" ht="16.5" thickTop="1" x14ac:dyDescent="0.2">
      <c r="D2" s="129"/>
      <c r="E2" s="127"/>
      <c r="F2" s="127"/>
    </row>
    <row r="3" spans="2:6" ht="20.25" x14ac:dyDescent="0.2">
      <c r="D3" s="138" t="s">
        <v>331</v>
      </c>
      <c r="E3" s="127"/>
      <c r="F3" s="127"/>
    </row>
    <row r="4" spans="2:6" ht="15.75" x14ac:dyDescent="0.2">
      <c r="D4" s="130" t="s">
        <v>332</v>
      </c>
      <c r="E4" s="127"/>
      <c r="F4" s="127"/>
    </row>
    <row r="5" spans="2:6" ht="15.75" x14ac:dyDescent="0.2">
      <c r="D5" s="130" t="s">
        <v>333</v>
      </c>
      <c r="E5" s="127"/>
      <c r="F5" s="127"/>
    </row>
    <row r="6" spans="2:6" ht="15.75" x14ac:dyDescent="0.2">
      <c r="D6" s="130" t="s">
        <v>334</v>
      </c>
      <c r="E6" s="127"/>
      <c r="F6" s="127"/>
    </row>
    <row r="7" spans="2:6" ht="15.75" x14ac:dyDescent="0.2">
      <c r="D7" s="130"/>
      <c r="E7" s="127"/>
      <c r="F7" s="127"/>
    </row>
    <row r="8" spans="2:6" ht="18.75" x14ac:dyDescent="0.3">
      <c r="D8" s="136" t="s">
        <v>335</v>
      </c>
      <c r="E8" s="127"/>
      <c r="F8" s="127"/>
    </row>
    <row r="9" spans="2:6" ht="18.75" x14ac:dyDescent="0.3">
      <c r="D9" s="136" t="s">
        <v>336</v>
      </c>
      <c r="E9" s="128"/>
      <c r="F9" s="128"/>
    </row>
    <row r="10" spans="2:6" ht="19.5" thickBot="1" x14ac:dyDescent="0.35">
      <c r="D10" s="137"/>
      <c r="E10" s="128"/>
      <c r="F10" s="128"/>
    </row>
    <row r="11" spans="2:6" ht="31.5" customHeight="1" thickTop="1" x14ac:dyDescent="0.2"/>
    <row r="13" spans="2:6" ht="19.5" customHeight="1" x14ac:dyDescent="0.25">
      <c r="B13" s="135" t="s">
        <v>337</v>
      </c>
      <c r="D13" s="135" t="s">
        <v>338</v>
      </c>
    </row>
    <row r="14" spans="2:6" x14ac:dyDescent="0.2">
      <c r="B14" s="131"/>
      <c r="D14" s="131"/>
    </row>
    <row r="15" spans="2:6" ht="15.75" x14ac:dyDescent="0.25">
      <c r="B15" s="140" t="s">
        <v>339</v>
      </c>
      <c r="D15" s="140" t="s">
        <v>340</v>
      </c>
    </row>
    <row r="16" spans="2:6" ht="15.75" x14ac:dyDescent="0.25">
      <c r="B16" s="140" t="s">
        <v>341</v>
      </c>
      <c r="D16" s="132"/>
    </row>
    <row r="17" spans="2:4" ht="15.75" x14ac:dyDescent="0.25">
      <c r="B17" s="140" t="s">
        <v>342</v>
      </c>
      <c r="D17" s="132" t="s">
        <v>343</v>
      </c>
    </row>
    <row r="18" spans="2:4" x14ac:dyDescent="0.2">
      <c r="B18" s="132"/>
      <c r="D18" s="132" t="s">
        <v>344</v>
      </c>
    </row>
    <row r="19" spans="2:4" x14ac:dyDescent="0.2">
      <c r="B19" s="132" t="s">
        <v>345</v>
      </c>
      <c r="D19" s="133" t="s">
        <v>346</v>
      </c>
    </row>
    <row r="20" spans="2:4" x14ac:dyDescent="0.2">
      <c r="B20" s="132" t="s">
        <v>347</v>
      </c>
      <c r="D20" s="132" t="s">
        <v>348</v>
      </c>
    </row>
    <row r="21" spans="2:4" ht="13.5" thickBot="1" x14ac:dyDescent="0.25">
      <c r="B21" s="134"/>
      <c r="D21" s="134"/>
    </row>
    <row r="22" spans="2:4" ht="27" customHeight="1" thickTop="1" x14ac:dyDescent="0.2"/>
    <row r="23" spans="2:4" ht="19.5" customHeight="1" x14ac:dyDescent="0.25">
      <c r="B23" s="135" t="s">
        <v>349</v>
      </c>
      <c r="C23" s="2"/>
      <c r="D23" s="135" t="s">
        <v>350</v>
      </c>
    </row>
    <row r="24" spans="2:4" ht="12.75" customHeight="1" x14ac:dyDescent="0.2">
      <c r="B24" s="131"/>
      <c r="C24" s="2"/>
      <c r="D24" s="131"/>
    </row>
    <row r="25" spans="2:4" ht="12.75" customHeight="1" x14ac:dyDescent="0.25">
      <c r="B25" s="140" t="s">
        <v>351</v>
      </c>
      <c r="C25" s="2"/>
      <c r="D25" s="140" t="s">
        <v>600</v>
      </c>
    </row>
    <row r="26" spans="2:4" ht="12.75" customHeight="1" x14ac:dyDescent="0.25">
      <c r="B26" s="140" t="s">
        <v>352</v>
      </c>
      <c r="C26" s="2"/>
      <c r="D26" s="131"/>
    </row>
    <row r="27" spans="2:4" ht="12.75" customHeight="1" x14ac:dyDescent="0.25">
      <c r="B27" s="140" t="s">
        <v>353</v>
      </c>
      <c r="C27" s="2"/>
      <c r="D27" s="131"/>
    </row>
    <row r="28" spans="2:4" ht="12.75" customHeight="1" x14ac:dyDescent="0.25">
      <c r="B28" s="140" t="s">
        <v>354</v>
      </c>
      <c r="C28" s="2"/>
      <c r="D28" s="132" t="s">
        <v>355</v>
      </c>
    </row>
    <row r="29" spans="2:4" x14ac:dyDescent="0.2">
      <c r="B29" s="133" t="s">
        <v>356</v>
      </c>
      <c r="C29" s="2"/>
      <c r="D29" s="132" t="s">
        <v>357</v>
      </c>
    </row>
    <row r="30" spans="2:4" x14ac:dyDescent="0.2">
      <c r="B30" s="132" t="s">
        <v>358</v>
      </c>
      <c r="C30" s="2"/>
      <c r="D30" s="132" t="s">
        <v>359</v>
      </c>
    </row>
    <row r="31" spans="2:4" ht="13.5" thickBot="1" x14ac:dyDescent="0.25">
      <c r="B31" s="134"/>
      <c r="C31" s="2"/>
      <c r="D31" s="134"/>
    </row>
    <row r="32" spans="2:4" ht="27" customHeight="1" thickTop="1" x14ac:dyDescent="0.2">
      <c r="B32" s="2"/>
      <c r="C32" s="2"/>
      <c r="D32" s="2"/>
    </row>
    <row r="33" spans="1:4" ht="15.75" x14ac:dyDescent="0.25">
      <c r="B33" s="135" t="s">
        <v>360</v>
      </c>
      <c r="C33" s="2"/>
      <c r="D33" s="135" t="s">
        <v>361</v>
      </c>
    </row>
    <row r="34" spans="1:4" x14ac:dyDescent="0.2">
      <c r="B34" s="131"/>
      <c r="C34" s="2"/>
      <c r="D34" s="131"/>
    </row>
    <row r="35" spans="1:4" ht="15.75" x14ac:dyDescent="0.25">
      <c r="B35" s="140" t="s">
        <v>362</v>
      </c>
      <c r="C35" s="2"/>
      <c r="D35" s="140" t="s">
        <v>363</v>
      </c>
    </row>
    <row r="36" spans="1:4" ht="15.75" x14ac:dyDescent="0.25">
      <c r="B36" s="131"/>
      <c r="C36" s="2"/>
      <c r="D36" s="140" t="s">
        <v>364</v>
      </c>
    </row>
    <row r="37" spans="1:4" x14ac:dyDescent="0.2">
      <c r="B37" s="131"/>
      <c r="C37" s="2"/>
      <c r="D37" s="131"/>
    </row>
    <row r="38" spans="1:4" x14ac:dyDescent="0.2">
      <c r="B38" s="132" t="s">
        <v>365</v>
      </c>
      <c r="C38" s="2"/>
      <c r="D38" s="132" t="s">
        <v>366</v>
      </c>
    </row>
    <row r="39" spans="1:4" x14ac:dyDescent="0.2">
      <c r="A39" s="70"/>
      <c r="B39" s="133" t="s">
        <v>367</v>
      </c>
      <c r="C39" s="2"/>
      <c r="D39" s="133" t="s">
        <v>368</v>
      </c>
    </row>
    <row r="40" spans="1:4" x14ac:dyDescent="0.2">
      <c r="A40" s="70"/>
      <c r="B40" s="132"/>
      <c r="C40" s="2"/>
      <c r="D40" s="132"/>
    </row>
    <row r="41" spans="1:4" ht="13.5" thickBot="1" x14ac:dyDescent="0.25">
      <c r="A41" s="70"/>
      <c r="B41" s="134"/>
      <c r="C41" s="2"/>
      <c r="D41" s="134"/>
    </row>
    <row r="42" spans="1:4" ht="27" customHeight="1" thickTop="1" x14ac:dyDescent="0.2">
      <c r="A42" s="70"/>
      <c r="B42" s="2"/>
      <c r="C42" s="2"/>
      <c r="D42" s="2"/>
    </row>
    <row r="43" spans="1:4" ht="15.75" x14ac:dyDescent="0.25">
      <c r="A43" s="70"/>
      <c r="B43" s="135" t="s">
        <v>369</v>
      </c>
      <c r="C43" s="2"/>
      <c r="D43" s="2"/>
    </row>
    <row r="44" spans="1:4" x14ac:dyDescent="0.2">
      <c r="A44" s="70"/>
      <c r="B44" s="131"/>
      <c r="C44" s="2"/>
      <c r="D44" s="2"/>
    </row>
    <row r="45" spans="1:4" ht="15.75" x14ac:dyDescent="0.25">
      <c r="A45" s="70"/>
      <c r="B45" s="140" t="s">
        <v>370</v>
      </c>
      <c r="C45" s="2"/>
      <c r="D45" s="2"/>
    </row>
    <row r="46" spans="1:4" ht="15.75" x14ac:dyDescent="0.25">
      <c r="A46" s="70"/>
      <c r="B46" s="140" t="s">
        <v>371</v>
      </c>
      <c r="C46" s="2"/>
      <c r="D46" s="2"/>
    </row>
    <row r="47" spans="1:4" ht="15.75" x14ac:dyDescent="0.25">
      <c r="A47" s="70"/>
      <c r="B47" s="140" t="s">
        <v>648</v>
      </c>
      <c r="C47" s="2"/>
      <c r="D47" s="2"/>
    </row>
    <row r="48" spans="1:4" x14ac:dyDescent="0.2">
      <c r="A48" s="70"/>
      <c r="B48" s="131"/>
      <c r="C48" s="2"/>
      <c r="D48" s="2"/>
    </row>
    <row r="49" spans="1:4" ht="25.5" x14ac:dyDescent="0.2">
      <c r="A49" s="70"/>
      <c r="B49" s="133" t="s">
        <v>372</v>
      </c>
      <c r="C49" s="2"/>
      <c r="D49" s="139" t="s">
        <v>373</v>
      </c>
    </row>
    <row r="50" spans="1:4" x14ac:dyDescent="0.2">
      <c r="A50" s="70"/>
      <c r="B50" s="133" t="s">
        <v>374</v>
      </c>
      <c r="C50" s="2"/>
    </row>
    <row r="51" spans="1:4" ht="13.5" thickBot="1" x14ac:dyDescent="0.25">
      <c r="A51" s="70"/>
      <c r="B51" s="134"/>
      <c r="C51" s="2"/>
      <c r="D51" s="69" t="s">
        <v>375</v>
      </c>
    </row>
    <row r="52" spans="1:4" ht="13.5" thickTop="1" x14ac:dyDescent="0.2">
      <c r="A52" s="70"/>
    </row>
    <row r="53" spans="1:4" x14ac:dyDescent="0.2">
      <c r="A53" s="70"/>
      <c r="D53" s="102"/>
    </row>
    <row r="54" spans="1:4" x14ac:dyDescent="0.2">
      <c r="A54" s="70"/>
    </row>
    <row r="55" spans="1:4" x14ac:dyDescent="0.2">
      <c r="A55" s="70"/>
    </row>
    <row r="56" spans="1:4" x14ac:dyDescent="0.2">
      <c r="A56" s="70"/>
    </row>
    <row r="57" spans="1:4" x14ac:dyDescent="0.2">
      <c r="A57" s="70"/>
    </row>
    <row r="58" spans="1:4" x14ac:dyDescent="0.2">
      <c r="A58" s="70"/>
    </row>
    <row r="59" spans="1:4" x14ac:dyDescent="0.2">
      <c r="A59" s="70"/>
    </row>
    <row r="60" spans="1:4" x14ac:dyDescent="0.2">
      <c r="A60" s="70"/>
    </row>
    <row r="61" spans="1:4" x14ac:dyDescent="0.2">
      <c r="A61" s="70"/>
    </row>
    <row r="62" spans="1:4" x14ac:dyDescent="0.2">
      <c r="A62" s="70"/>
    </row>
    <row r="63" spans="1:4" x14ac:dyDescent="0.2">
      <c r="A63" s="70"/>
    </row>
    <row r="64" spans="1:4" x14ac:dyDescent="0.2">
      <c r="A64" s="70"/>
    </row>
    <row r="65" spans="1:1" x14ac:dyDescent="0.2">
      <c r="A65" s="70"/>
    </row>
    <row r="66" spans="1:1" x14ac:dyDescent="0.2">
      <c r="A66" s="70"/>
    </row>
    <row r="67" spans="1:1" x14ac:dyDescent="0.2">
      <c r="A67" s="70"/>
    </row>
    <row r="68" spans="1:1" x14ac:dyDescent="0.2">
      <c r="A68" s="70"/>
    </row>
    <row r="69" spans="1:1" x14ac:dyDescent="0.2">
      <c r="A69" s="70"/>
    </row>
    <row r="70" spans="1:1" x14ac:dyDescent="0.2">
      <c r="A70" s="70"/>
    </row>
    <row r="71" spans="1:1" x14ac:dyDescent="0.2">
      <c r="A71" s="70"/>
    </row>
    <row r="72" spans="1:1" x14ac:dyDescent="0.2">
      <c r="A72" s="70"/>
    </row>
    <row r="73" spans="1:1" x14ac:dyDescent="0.2">
      <c r="A73" s="70"/>
    </row>
    <row r="74" spans="1:1" x14ac:dyDescent="0.2">
      <c r="A74" s="70"/>
    </row>
    <row r="75" spans="1:1" x14ac:dyDescent="0.2">
      <c r="A75" s="70"/>
    </row>
  </sheetData>
  <printOptions horizontalCentered="1" verticalCentered="1"/>
  <pageMargins left="0.19685039370078741" right="0.19685039370078741" top="0.59055118110236227" bottom="0.59055118110236227" header="0.51181102362204722" footer="0.51181102362204722"/>
  <pageSetup paperSize="9" scale="92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8">
    <pageSetUpPr fitToPage="1"/>
  </sheetPr>
  <dimension ref="A1:I47"/>
  <sheetViews>
    <sheetView showGridLines="0" tabSelected="1" view="pageBreakPreview" topLeftCell="A3" zoomScaleNormal="100" workbookViewId="0">
      <selection activeCell="K29" sqref="K29"/>
    </sheetView>
  </sheetViews>
  <sheetFormatPr baseColWidth="10" defaultColWidth="9.140625" defaultRowHeight="12.75" x14ac:dyDescent="0.2"/>
  <cols>
    <col min="1" max="1" width="6.7109375" style="12" customWidth="1"/>
    <col min="2" max="2" width="0.85546875" style="12" customWidth="1"/>
    <col min="3" max="3" width="13.42578125" style="12" customWidth="1"/>
    <col min="4" max="4" width="84.85546875" style="12" customWidth="1"/>
    <col min="5" max="5" width="2.28515625" style="12" customWidth="1"/>
    <col min="6" max="6" width="1.28515625" style="12" customWidth="1"/>
    <col min="7" max="255" width="11.42578125" style="12" customWidth="1"/>
    <col min="256" max="16384" width="9.140625" style="12"/>
  </cols>
  <sheetData>
    <row r="1" spans="1:5" ht="48.75" customHeight="1" x14ac:dyDescent="0.2">
      <c r="A1" s="141" t="s">
        <v>387</v>
      </c>
      <c r="B1" s="142"/>
      <c r="C1" s="142"/>
      <c r="D1" s="142"/>
      <c r="E1" s="143"/>
    </row>
    <row r="2" spans="1:5" ht="48.75" customHeight="1" x14ac:dyDescent="0.2"/>
    <row r="3" spans="1:5" ht="48.75" customHeight="1" x14ac:dyDescent="0.45">
      <c r="A3" s="144" t="s">
        <v>388</v>
      </c>
      <c r="B3" s="143"/>
      <c r="C3" s="143"/>
      <c r="D3" s="285">
        <f>+Trame!E1</f>
        <v>46111</v>
      </c>
      <c r="E3" s="285"/>
    </row>
    <row r="4" spans="1:5" ht="27.75" customHeight="1" x14ac:dyDescent="0.35">
      <c r="A4" s="21"/>
      <c r="B4" s="16"/>
      <c r="C4" s="16"/>
      <c r="D4" s="17"/>
    </row>
    <row r="5" spans="1:5" ht="25.5" customHeight="1" x14ac:dyDescent="0.35">
      <c r="A5" s="185" t="s">
        <v>390</v>
      </c>
      <c r="B5" s="18"/>
      <c r="C5" s="185"/>
      <c r="D5" s="19" t="s">
        <v>391</v>
      </c>
    </row>
    <row r="6" spans="1:5" ht="6.75" customHeight="1" thickBot="1" x14ac:dyDescent="0.3">
      <c r="A6" s="20"/>
      <c r="B6" s="20"/>
      <c r="C6" s="20"/>
      <c r="D6" s="108"/>
      <c r="E6" s="70"/>
    </row>
    <row r="7" spans="1:5" ht="25.5" customHeight="1" x14ac:dyDescent="0.25">
      <c r="A7" s="70"/>
      <c r="B7" s="231"/>
      <c r="C7" s="70"/>
      <c r="D7" s="147" t="s">
        <v>956</v>
      </c>
      <c r="E7" s="70"/>
    </row>
    <row r="8" spans="1:5" ht="25.5" customHeight="1" x14ac:dyDescent="0.25">
      <c r="A8" s="70"/>
      <c r="B8" s="231"/>
      <c r="C8" s="70"/>
      <c r="D8" s="148" t="s">
        <v>957</v>
      </c>
      <c r="E8" s="70"/>
    </row>
    <row r="9" spans="1:5" ht="25.5" customHeight="1" x14ac:dyDescent="0.25">
      <c r="A9" s="70"/>
      <c r="B9" s="231"/>
      <c r="C9" s="70"/>
      <c r="D9" s="149" t="str">
        <f>+Trame!K7</f>
        <v>Riz Blanc</v>
      </c>
      <c r="E9" s="70"/>
    </row>
    <row r="10" spans="1:5" ht="25.5" customHeight="1" x14ac:dyDescent="0.25">
      <c r="A10" s="70"/>
      <c r="B10" s="231"/>
      <c r="C10" s="70"/>
      <c r="D10" s="149" t="s">
        <v>124</v>
      </c>
      <c r="E10" s="70"/>
    </row>
    <row r="11" spans="1:5" ht="25.5" customHeight="1" thickBot="1" x14ac:dyDescent="0.3">
      <c r="A11" s="70"/>
      <c r="B11" s="231"/>
      <c r="C11" s="70"/>
      <c r="D11" s="150" t="s">
        <v>102</v>
      </c>
      <c r="E11" s="70"/>
    </row>
    <row r="12" spans="1:5" ht="22.5" customHeight="1" thickBot="1" x14ac:dyDescent="0.3">
      <c r="A12" s="20"/>
      <c r="B12" s="20"/>
      <c r="C12" s="20"/>
      <c r="D12" s="14"/>
      <c r="E12" s="70"/>
    </row>
    <row r="13" spans="1:5" ht="25.5" customHeight="1" x14ac:dyDescent="0.25">
      <c r="A13" s="70"/>
      <c r="B13" s="232"/>
      <c r="C13" s="70"/>
      <c r="D13" s="147" t="str">
        <f>+Trame!K11</f>
        <v>Radis - Beurre</v>
      </c>
      <c r="E13" s="70"/>
    </row>
    <row r="14" spans="1:5" ht="25.5" customHeight="1" x14ac:dyDescent="0.25">
      <c r="A14" s="70"/>
      <c r="B14" s="232"/>
      <c r="C14" s="70"/>
      <c r="D14" s="148" t="s">
        <v>958</v>
      </c>
      <c r="E14" s="70"/>
    </row>
    <row r="15" spans="1:5" ht="25.5" customHeight="1" x14ac:dyDescent="0.25">
      <c r="A15" s="70"/>
      <c r="B15" s="232"/>
      <c r="C15" s="70"/>
      <c r="D15" s="149" t="s">
        <v>650</v>
      </c>
      <c r="E15" s="70"/>
    </row>
    <row r="16" spans="1:5" ht="25.5" customHeight="1" x14ac:dyDescent="0.25">
      <c r="A16" s="70"/>
      <c r="B16" s="232"/>
      <c r="C16" s="70"/>
      <c r="D16" s="149" t="s">
        <v>959</v>
      </c>
      <c r="E16" s="70"/>
    </row>
    <row r="17" spans="1:9" ht="25.5" customHeight="1" thickBot="1" x14ac:dyDescent="0.3">
      <c r="A17" s="70"/>
      <c r="B17" s="232"/>
      <c r="C17" s="70"/>
      <c r="D17" s="150" t="str">
        <f>+Trame!K15</f>
        <v>Fromage Blanc Aux Fruits</v>
      </c>
      <c r="E17" s="70"/>
    </row>
    <row r="18" spans="1:9" ht="22.5" customHeight="1" thickBot="1" x14ac:dyDescent="0.3">
      <c r="A18" s="20"/>
      <c r="B18" s="20"/>
      <c r="C18" s="20"/>
      <c r="D18" s="14"/>
      <c r="E18" s="70"/>
    </row>
    <row r="19" spans="1:9" ht="25.5" customHeight="1" x14ac:dyDescent="0.2">
      <c r="A19" s="70"/>
      <c r="B19" s="233"/>
      <c r="C19" s="70"/>
      <c r="D19" s="280"/>
      <c r="E19" s="70"/>
    </row>
    <row r="20" spans="1:9" ht="25.5" customHeight="1" x14ac:dyDescent="0.2">
      <c r="A20" s="70"/>
      <c r="B20" s="233"/>
      <c r="C20" s="70"/>
      <c r="D20" s="281" t="str">
        <f>+Trame!K24</f>
        <v>Coquillettes and cheese (plat complet)</v>
      </c>
      <c r="E20" s="70"/>
      <c r="I20"/>
    </row>
    <row r="21" spans="1:9" ht="25.5" customHeight="1" x14ac:dyDescent="0.2">
      <c r="A21" s="70"/>
      <c r="B21" s="233"/>
      <c r="C21" s="70"/>
      <c r="D21" s="282" t="str">
        <f>+Trame!K25</f>
        <v>(Plat Complet)</v>
      </c>
      <c r="E21" s="70"/>
    </row>
    <row r="22" spans="1:9" ht="25.5" customHeight="1" x14ac:dyDescent="0.2">
      <c r="A22" s="70"/>
      <c r="B22" s="233"/>
      <c r="C22" s="70"/>
      <c r="D22" s="282" t="s">
        <v>817</v>
      </c>
      <c r="E22" s="70"/>
    </row>
    <row r="23" spans="1:9" ht="25.5" customHeight="1" thickBot="1" x14ac:dyDescent="0.25">
      <c r="A23" s="70"/>
      <c r="B23" s="233"/>
      <c r="C23" s="70"/>
      <c r="D23" s="283" t="s">
        <v>960</v>
      </c>
      <c r="E23" s="70"/>
    </row>
    <row r="24" spans="1:9" ht="22.5" customHeight="1" thickBot="1" x14ac:dyDescent="0.25">
      <c r="A24" s="70"/>
      <c r="B24" s="70"/>
      <c r="C24" s="70"/>
      <c r="D24" s="146"/>
      <c r="E24" s="70"/>
    </row>
    <row r="25" spans="1:9" ht="25.5" customHeight="1" x14ac:dyDescent="0.2">
      <c r="A25" s="70"/>
      <c r="B25" s="234"/>
      <c r="C25" s="70"/>
      <c r="D25" s="280" t="s">
        <v>523</v>
      </c>
      <c r="E25" s="70"/>
    </row>
    <row r="26" spans="1:9" ht="25.5" customHeight="1" x14ac:dyDescent="0.2">
      <c r="A26" s="70"/>
      <c r="B26" s="234"/>
      <c r="C26" s="70"/>
      <c r="D26" s="281" t="s">
        <v>961</v>
      </c>
      <c r="E26" s="70"/>
    </row>
    <row r="27" spans="1:9" ht="25.5" customHeight="1" x14ac:dyDescent="0.2">
      <c r="A27" s="70"/>
      <c r="B27" s="234"/>
      <c r="C27" s="70"/>
      <c r="D27" s="282" t="str">
        <f>+Trame!K31</f>
        <v>Gratin de Chou Fleur &amp; PDT</v>
      </c>
      <c r="E27" s="70"/>
    </row>
    <row r="28" spans="1:9" ht="25.5" customHeight="1" x14ac:dyDescent="0.2">
      <c r="A28" s="70"/>
      <c r="B28" s="234"/>
      <c r="C28" s="70"/>
      <c r="D28" s="282" t="s">
        <v>962</v>
      </c>
      <c r="E28" s="70"/>
    </row>
    <row r="29" spans="1:9" ht="25.5" customHeight="1" thickBot="1" x14ac:dyDescent="0.25">
      <c r="A29" s="70"/>
      <c r="B29" s="234"/>
      <c r="C29" s="70"/>
      <c r="D29" s="284"/>
      <c r="E29" s="70"/>
    </row>
    <row r="30" spans="1:9" x14ac:dyDescent="0.2">
      <c r="A30" s="70"/>
      <c r="B30" s="70"/>
      <c r="C30" s="70"/>
      <c r="D30" s="13"/>
    </row>
    <row r="31" spans="1:9" ht="21" customHeight="1" x14ac:dyDescent="0.2">
      <c r="A31" s="279"/>
      <c r="B31" s="70"/>
      <c r="C31" s="70"/>
      <c r="D31" s="13"/>
    </row>
    <row r="32" spans="1:9" ht="16.5" customHeight="1" x14ac:dyDescent="0.25">
      <c r="A32" s="145" t="s">
        <v>389</v>
      </c>
      <c r="B32" s="229"/>
      <c r="C32" s="229"/>
      <c r="D32" s="230"/>
      <c r="E32" s="70"/>
    </row>
    <row r="33" spans="1:6" ht="18" customHeight="1" x14ac:dyDescent="0.2">
      <c r="A33" s="15"/>
      <c r="B33" s="15"/>
      <c r="C33" s="15"/>
      <c r="D33" s="15"/>
      <c r="E33" s="15"/>
      <c r="F33" s="15"/>
    </row>
    <row r="34" spans="1:6" ht="14.25" customHeight="1" x14ac:dyDescent="0.2"/>
    <row r="35" spans="1:6" ht="14.25" customHeight="1" x14ac:dyDescent="0.2"/>
    <row r="36" spans="1:6" ht="14.25" customHeight="1" x14ac:dyDescent="0.2"/>
    <row r="37" spans="1:6" ht="14.25" customHeight="1" x14ac:dyDescent="0.2"/>
    <row r="38" spans="1:6" ht="14.25" customHeight="1" x14ac:dyDescent="0.2"/>
    <row r="39" spans="1:6" ht="12.75" customHeight="1" x14ac:dyDescent="0.2"/>
    <row r="40" spans="1:6" ht="12.75" customHeight="1" x14ac:dyDescent="0.2"/>
    <row r="41" spans="1:6" ht="18" customHeight="1" x14ac:dyDescent="0.2"/>
    <row r="42" spans="1:6" ht="14.25" customHeight="1" x14ac:dyDescent="0.2"/>
    <row r="43" spans="1:6" ht="14.25" customHeight="1" x14ac:dyDescent="0.2"/>
    <row r="44" spans="1:6" ht="14.25" customHeight="1" x14ac:dyDescent="0.2"/>
    <row r="45" spans="1:6" ht="14.25" customHeight="1" x14ac:dyDescent="0.2"/>
    <row r="46" spans="1:6" ht="14.25" customHeight="1" x14ac:dyDescent="0.2"/>
    <row r="47" spans="1:6" ht="12.75" customHeight="1" x14ac:dyDescent="0.2"/>
  </sheetData>
  <mergeCells count="1">
    <mergeCell ref="D3:E3"/>
  </mergeCells>
  <phoneticPr fontId="9" type="noConversion"/>
  <printOptions horizontalCentered="1" verticalCentered="1"/>
  <pageMargins left="0.6692913385826772" right="0.78740157480314965" top="0.59055118110236227" bottom="0.6692913385826772" header="0.51181102362204722" footer="0.51181102362204722"/>
  <pageSetup paperSize="9" scale="83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11"/>
  <dimension ref="A1:F107"/>
  <sheetViews>
    <sheetView showGridLines="0" view="pageBreakPreview" zoomScaleNormal="100" workbookViewId="0">
      <selection activeCell="A7" sqref="A7"/>
    </sheetView>
  </sheetViews>
  <sheetFormatPr baseColWidth="10" defaultColWidth="9.140625" defaultRowHeight="12.75" x14ac:dyDescent="0.2"/>
  <cols>
    <col min="1" max="1" width="46.42578125" customWidth="1"/>
    <col min="2" max="2" width="14.140625" customWidth="1"/>
    <col min="3" max="3" width="21.140625" customWidth="1"/>
    <col min="4" max="4" width="14.5703125" customWidth="1"/>
    <col min="5" max="5" width="15" customWidth="1"/>
    <col min="6" max="6" width="13" customWidth="1"/>
    <col min="7" max="9" width="11.42578125" customWidth="1"/>
    <col min="10" max="10" width="33" customWidth="1"/>
    <col min="11" max="256" width="11.42578125" customWidth="1"/>
  </cols>
  <sheetData>
    <row r="1" spans="1:6" ht="13.5" customHeight="1" thickBot="1" x14ac:dyDescent="0.25">
      <c r="A1" s="75" t="str">
        <f>'Bon Liberte'!A1</f>
        <v>CL000</v>
      </c>
      <c r="B1" s="10" t="s">
        <v>392</v>
      </c>
    </row>
    <row r="2" spans="1:6" ht="27" thickBot="1" x14ac:dyDescent="0.45">
      <c r="A2" s="293" t="s">
        <v>393</v>
      </c>
      <c r="B2" s="294"/>
      <c r="C2" s="294"/>
      <c r="D2" s="294"/>
      <c r="E2" s="294"/>
      <c r="F2" s="235"/>
    </row>
    <row r="3" spans="1:6" ht="13.5" thickBot="1" x14ac:dyDescent="0.25"/>
    <row r="4" spans="1:6" ht="21" customHeight="1" thickBot="1" x14ac:dyDescent="0.3">
      <c r="A4" s="151" t="s">
        <v>394</v>
      </c>
      <c r="B4" s="152"/>
      <c r="C4" s="295"/>
      <c r="D4" s="296"/>
      <c r="E4" s="296"/>
      <c r="F4" s="183"/>
    </row>
    <row r="5" spans="1:6" ht="13.5" thickBot="1" x14ac:dyDescent="0.25">
      <c r="F5" s="182"/>
    </row>
    <row r="6" spans="1:6" ht="20.25" customHeight="1" thickBot="1" x14ac:dyDescent="0.35">
      <c r="A6" s="151" t="s">
        <v>395</v>
      </c>
      <c r="B6" s="152"/>
      <c r="C6" s="297">
        <f>+Trame!E1+2</f>
        <v>46113</v>
      </c>
      <c r="D6" s="298"/>
      <c r="E6" s="298"/>
      <c r="F6" s="184"/>
    </row>
    <row r="7" spans="1:6" ht="20.25" x14ac:dyDescent="0.3">
      <c r="A7" s="278" t="s">
        <v>649</v>
      </c>
      <c r="B7" s="22"/>
      <c r="D7" s="22"/>
    </row>
    <row r="9" spans="1:6" x14ac:dyDescent="0.2">
      <c r="A9" s="22" t="s">
        <v>619</v>
      </c>
      <c r="B9" s="22"/>
    </row>
    <row r="10" spans="1:6" ht="25.5" x14ac:dyDescent="0.2">
      <c r="A10" s="153" t="s">
        <v>396</v>
      </c>
      <c r="B10" s="153"/>
      <c r="C10" s="153" t="s">
        <v>397</v>
      </c>
      <c r="D10" s="153" t="s">
        <v>398</v>
      </c>
      <c r="E10" s="153" t="s">
        <v>399</v>
      </c>
      <c r="F10" s="153" t="s">
        <v>400</v>
      </c>
    </row>
    <row r="12" spans="1:6" ht="13.5" thickBot="1" x14ac:dyDescent="0.25">
      <c r="A12" s="126" t="s">
        <v>401</v>
      </c>
      <c r="B12" s="126"/>
      <c r="C12" s="157"/>
      <c r="D12" s="236"/>
      <c r="E12" s="154"/>
      <c r="F12" s="154"/>
    </row>
    <row r="13" spans="1:6" ht="15.75" x14ac:dyDescent="0.25">
      <c r="A13" s="159" t="s">
        <v>402</v>
      </c>
      <c r="B13" s="160" t="s">
        <v>242</v>
      </c>
      <c r="C13" s="23" t="s">
        <v>403</v>
      </c>
      <c r="D13" s="24">
        <v>6.71</v>
      </c>
      <c r="E13" s="25"/>
      <c r="F13" s="26">
        <f>+D13*E13</f>
        <v>0</v>
      </c>
    </row>
    <row r="14" spans="1:6" ht="15.75" x14ac:dyDescent="0.25">
      <c r="A14" s="161" t="s">
        <v>404</v>
      </c>
      <c r="B14" s="161" t="s">
        <v>185</v>
      </c>
      <c r="C14" s="27" t="s">
        <v>403</v>
      </c>
      <c r="D14" s="28">
        <v>20.8</v>
      </c>
      <c r="E14" s="29"/>
      <c r="F14" s="30">
        <f t="shared" ref="F14:F19" si="0">+D14*E14</f>
        <v>0</v>
      </c>
    </row>
    <row r="15" spans="1:6" ht="15.75" x14ac:dyDescent="0.25">
      <c r="A15" s="161" t="s">
        <v>620</v>
      </c>
      <c r="B15" s="161" t="s">
        <v>230</v>
      </c>
      <c r="C15" s="27" t="s">
        <v>405</v>
      </c>
      <c r="D15" s="28">
        <v>20.56</v>
      </c>
      <c r="E15" s="29"/>
      <c r="F15" s="30">
        <f t="shared" si="0"/>
        <v>0</v>
      </c>
    </row>
    <row r="16" spans="1:6" ht="15.75" x14ac:dyDescent="0.25">
      <c r="A16" s="161" t="s">
        <v>406</v>
      </c>
      <c r="B16" s="161" t="s">
        <v>140</v>
      </c>
      <c r="C16" s="27" t="s">
        <v>405</v>
      </c>
      <c r="D16" s="28">
        <v>37.159999999999997</v>
      </c>
      <c r="E16" s="29"/>
      <c r="F16" s="30">
        <f t="shared" si="0"/>
        <v>0</v>
      </c>
    </row>
    <row r="17" spans="1:6" ht="15.75" x14ac:dyDescent="0.25">
      <c r="A17" s="161" t="s">
        <v>407</v>
      </c>
      <c r="B17" s="161" t="s">
        <v>131</v>
      </c>
      <c r="C17" s="27" t="s">
        <v>405</v>
      </c>
      <c r="D17" s="28">
        <v>28.71</v>
      </c>
      <c r="E17" s="29"/>
      <c r="F17" s="30">
        <f t="shared" si="0"/>
        <v>0</v>
      </c>
    </row>
    <row r="18" spans="1:6" ht="15.75" x14ac:dyDescent="0.25">
      <c r="A18" s="161" t="s">
        <v>408</v>
      </c>
      <c r="B18" s="161" t="s">
        <v>153</v>
      </c>
      <c r="C18" s="27" t="s">
        <v>409</v>
      </c>
      <c r="D18" s="28">
        <v>56.69</v>
      </c>
      <c r="E18" s="29"/>
      <c r="F18" s="30">
        <f t="shared" si="0"/>
        <v>0</v>
      </c>
    </row>
    <row r="19" spans="1:6" ht="16.5" thickBot="1" x14ac:dyDescent="0.3">
      <c r="A19" s="161" t="s">
        <v>621</v>
      </c>
      <c r="B19" s="161" t="s">
        <v>68</v>
      </c>
      <c r="C19" s="31" t="s">
        <v>410</v>
      </c>
      <c r="D19" s="28">
        <v>14.74</v>
      </c>
      <c r="E19" s="32"/>
      <c r="F19" s="30">
        <f t="shared" si="0"/>
        <v>0</v>
      </c>
    </row>
    <row r="20" spans="1:6" ht="15.75" x14ac:dyDescent="0.25">
      <c r="C20" s="2"/>
      <c r="D20" s="33"/>
      <c r="E20" s="34"/>
      <c r="F20" s="35"/>
    </row>
    <row r="21" spans="1:6" ht="16.5" thickBot="1" x14ac:dyDescent="0.3">
      <c r="A21" s="126" t="s">
        <v>411</v>
      </c>
      <c r="B21" s="126"/>
      <c r="C21" s="157"/>
      <c r="D21" s="155"/>
      <c r="E21" s="156"/>
      <c r="F21" s="237"/>
    </row>
    <row r="22" spans="1:6" ht="15.75" x14ac:dyDescent="0.25">
      <c r="A22" s="179" t="s">
        <v>622</v>
      </c>
      <c r="B22" s="179" t="s">
        <v>243</v>
      </c>
      <c r="C22" s="23" t="s">
        <v>410</v>
      </c>
      <c r="D22" s="36">
        <v>1.63</v>
      </c>
      <c r="E22" s="25"/>
      <c r="F22" s="30">
        <f t="shared" ref="F22:F34" si="1">+D22*E22</f>
        <v>0</v>
      </c>
    </row>
    <row r="23" spans="1:6" ht="15.75" x14ac:dyDescent="0.25">
      <c r="A23" s="161" t="s">
        <v>623</v>
      </c>
      <c r="B23" s="161" t="s">
        <v>184</v>
      </c>
      <c r="C23" s="27" t="s">
        <v>410</v>
      </c>
      <c r="D23" s="36">
        <v>25.01</v>
      </c>
      <c r="E23" s="29"/>
      <c r="F23" s="30">
        <f t="shared" si="1"/>
        <v>0</v>
      </c>
    </row>
    <row r="24" spans="1:6" ht="15.75" x14ac:dyDescent="0.25">
      <c r="A24" s="161" t="s">
        <v>412</v>
      </c>
      <c r="B24" s="161" t="s">
        <v>126</v>
      </c>
      <c r="C24" s="99" t="s">
        <v>410</v>
      </c>
      <c r="D24" s="36">
        <v>19.28</v>
      </c>
      <c r="E24" s="29"/>
      <c r="F24" s="30">
        <f t="shared" si="1"/>
        <v>0</v>
      </c>
    </row>
    <row r="25" spans="1:6" ht="15.75" x14ac:dyDescent="0.25">
      <c r="A25" s="161" t="s">
        <v>413</v>
      </c>
      <c r="B25" s="161" t="s">
        <v>258</v>
      </c>
      <c r="C25" s="99" t="s">
        <v>410</v>
      </c>
      <c r="D25" s="36">
        <v>2.15</v>
      </c>
      <c r="E25" s="29"/>
      <c r="F25" s="30">
        <f t="shared" si="1"/>
        <v>0</v>
      </c>
    </row>
    <row r="26" spans="1:6" ht="15.75" x14ac:dyDescent="0.25">
      <c r="A26" s="161" t="s">
        <v>414</v>
      </c>
      <c r="B26" s="161" t="s">
        <v>29</v>
      </c>
      <c r="C26" s="27" t="s">
        <v>410</v>
      </c>
      <c r="D26" s="36">
        <v>10.72</v>
      </c>
      <c r="E26" s="29"/>
      <c r="F26" s="30">
        <f t="shared" si="1"/>
        <v>0</v>
      </c>
    </row>
    <row r="27" spans="1:6" ht="15.75" x14ac:dyDescent="0.25">
      <c r="A27" s="161" t="s">
        <v>415</v>
      </c>
      <c r="B27" s="161" t="s">
        <v>127</v>
      </c>
      <c r="C27" s="31" t="s">
        <v>410</v>
      </c>
      <c r="D27" s="36">
        <v>18.920000000000002</v>
      </c>
      <c r="E27" s="29"/>
      <c r="F27" s="30">
        <f t="shared" si="1"/>
        <v>0</v>
      </c>
    </row>
    <row r="28" spans="1:6" ht="15.75" x14ac:dyDescent="0.25">
      <c r="A28" s="179" t="s">
        <v>624</v>
      </c>
      <c r="B28" s="179" t="s">
        <v>165</v>
      </c>
      <c r="C28" s="111" t="s">
        <v>410</v>
      </c>
      <c r="D28" s="36">
        <v>9.92</v>
      </c>
      <c r="E28" s="29"/>
      <c r="F28" s="30">
        <f t="shared" si="1"/>
        <v>0</v>
      </c>
    </row>
    <row r="29" spans="1:6" ht="15.75" x14ac:dyDescent="0.25">
      <c r="A29" s="161" t="s">
        <v>625</v>
      </c>
      <c r="B29" s="161" t="s">
        <v>75</v>
      </c>
      <c r="C29" s="27" t="s">
        <v>410</v>
      </c>
      <c r="D29" s="36">
        <v>20.52</v>
      </c>
      <c r="E29" s="29"/>
      <c r="F29" s="30">
        <f t="shared" si="1"/>
        <v>0</v>
      </c>
    </row>
    <row r="30" spans="1:6" ht="15.75" x14ac:dyDescent="0.25">
      <c r="A30" s="161" t="s">
        <v>626</v>
      </c>
      <c r="B30" s="161" t="s">
        <v>121</v>
      </c>
      <c r="C30" s="99" t="s">
        <v>410</v>
      </c>
      <c r="D30" s="36">
        <v>12</v>
      </c>
      <c r="E30" s="29"/>
      <c r="F30" s="30">
        <f t="shared" si="1"/>
        <v>0</v>
      </c>
    </row>
    <row r="31" spans="1:6" ht="15.75" x14ac:dyDescent="0.25">
      <c r="A31" s="161" t="s">
        <v>627</v>
      </c>
      <c r="B31" s="161" t="s">
        <v>158</v>
      </c>
      <c r="C31" s="99" t="s">
        <v>410</v>
      </c>
      <c r="D31" s="36">
        <v>13.56</v>
      </c>
      <c r="E31" s="29"/>
      <c r="F31" s="30">
        <f t="shared" si="1"/>
        <v>0</v>
      </c>
    </row>
    <row r="32" spans="1:6" ht="15.75" x14ac:dyDescent="0.25">
      <c r="A32" s="161" t="s">
        <v>628</v>
      </c>
      <c r="B32" s="161" t="s">
        <v>51</v>
      </c>
      <c r="C32" s="27" t="s">
        <v>410</v>
      </c>
      <c r="D32" s="36">
        <v>12.72</v>
      </c>
      <c r="E32" s="29"/>
      <c r="F32" s="30">
        <f t="shared" si="1"/>
        <v>0</v>
      </c>
    </row>
    <row r="33" spans="1:6" ht="15.75" x14ac:dyDescent="0.25">
      <c r="A33" s="161" t="s">
        <v>629</v>
      </c>
      <c r="B33" s="161" t="s">
        <v>156</v>
      </c>
      <c r="C33" s="27" t="s">
        <v>410</v>
      </c>
      <c r="D33" s="36">
        <v>14.92</v>
      </c>
      <c r="E33" s="29"/>
      <c r="F33" s="30">
        <f>+D33*E33</f>
        <v>0</v>
      </c>
    </row>
    <row r="34" spans="1:6" ht="16.5" thickBot="1" x14ac:dyDescent="0.3">
      <c r="A34" s="161" t="s">
        <v>630</v>
      </c>
      <c r="B34" s="161" t="s">
        <v>24</v>
      </c>
      <c r="C34" s="31" t="s">
        <v>410</v>
      </c>
      <c r="D34" s="36">
        <v>16.64</v>
      </c>
      <c r="E34" s="32"/>
      <c r="F34" s="30">
        <f t="shared" si="1"/>
        <v>0</v>
      </c>
    </row>
    <row r="35" spans="1:6" ht="15.75" x14ac:dyDescent="0.25">
      <c r="C35" s="2"/>
      <c r="D35" s="33"/>
      <c r="E35" s="34"/>
      <c r="F35" s="35"/>
    </row>
    <row r="36" spans="1:6" ht="16.5" thickBot="1" x14ac:dyDescent="0.3">
      <c r="A36" s="126" t="s">
        <v>416</v>
      </c>
      <c r="B36" s="126"/>
      <c r="C36" s="157"/>
      <c r="D36" s="155"/>
      <c r="E36" s="156"/>
      <c r="F36" s="237"/>
    </row>
    <row r="37" spans="1:6" ht="15.75" x14ac:dyDescent="0.25">
      <c r="A37" s="179" t="s">
        <v>417</v>
      </c>
      <c r="B37" s="179" t="s">
        <v>28</v>
      </c>
      <c r="C37" s="23" t="s">
        <v>410</v>
      </c>
      <c r="D37" s="24">
        <v>20.41</v>
      </c>
      <c r="E37" s="25"/>
      <c r="F37" s="26">
        <f t="shared" ref="F37:F50" si="2">+D37*E37</f>
        <v>0</v>
      </c>
    </row>
    <row r="38" spans="1:6" ht="15.75" x14ac:dyDescent="0.25">
      <c r="A38" s="161" t="s">
        <v>631</v>
      </c>
      <c r="B38" s="161" t="s">
        <v>246</v>
      </c>
      <c r="C38" s="27" t="s">
        <v>632</v>
      </c>
      <c r="D38" s="28">
        <v>12.81</v>
      </c>
      <c r="E38" s="29"/>
      <c r="F38" s="30">
        <f t="shared" si="2"/>
        <v>0</v>
      </c>
    </row>
    <row r="39" spans="1:6" ht="15.75" x14ac:dyDescent="0.25">
      <c r="A39" s="161" t="s">
        <v>418</v>
      </c>
      <c r="B39" s="161" t="s">
        <v>132</v>
      </c>
      <c r="C39" s="99" t="s">
        <v>419</v>
      </c>
      <c r="D39" s="28">
        <v>10.46</v>
      </c>
      <c r="E39" s="29"/>
      <c r="F39" s="30">
        <f t="shared" si="2"/>
        <v>0</v>
      </c>
    </row>
    <row r="40" spans="1:6" ht="15.75" x14ac:dyDescent="0.25">
      <c r="A40" s="161" t="s">
        <v>633</v>
      </c>
      <c r="B40" s="161" t="s">
        <v>50</v>
      </c>
      <c r="C40" s="99" t="s">
        <v>420</v>
      </c>
      <c r="D40" s="28">
        <v>133.91</v>
      </c>
      <c r="E40" s="29"/>
      <c r="F40" s="30">
        <f t="shared" si="2"/>
        <v>0</v>
      </c>
    </row>
    <row r="41" spans="1:6" ht="15.75" x14ac:dyDescent="0.25">
      <c r="A41" s="161" t="s">
        <v>421</v>
      </c>
      <c r="B41" s="161" t="s">
        <v>65</v>
      </c>
      <c r="C41" s="99" t="s">
        <v>422</v>
      </c>
      <c r="D41" s="28">
        <v>18.18</v>
      </c>
      <c r="E41" s="29"/>
      <c r="F41" s="30">
        <f t="shared" si="2"/>
        <v>0</v>
      </c>
    </row>
    <row r="42" spans="1:6" ht="15.75" x14ac:dyDescent="0.25">
      <c r="A42" s="161" t="s">
        <v>423</v>
      </c>
      <c r="B42" s="161" t="s">
        <v>159</v>
      </c>
      <c r="C42" s="99" t="s">
        <v>424</v>
      </c>
      <c r="D42" s="28">
        <v>32.65</v>
      </c>
      <c r="E42" s="29"/>
      <c r="F42" s="30">
        <f t="shared" si="2"/>
        <v>0</v>
      </c>
    </row>
    <row r="43" spans="1:6" ht="15.75" x14ac:dyDescent="0.25">
      <c r="A43" s="161" t="s">
        <v>425</v>
      </c>
      <c r="B43" s="161" t="s">
        <v>141</v>
      </c>
      <c r="C43" s="99" t="s">
        <v>426</v>
      </c>
      <c r="D43" s="28">
        <v>33.68</v>
      </c>
      <c r="E43" s="29"/>
      <c r="F43" s="30">
        <f t="shared" si="2"/>
        <v>0</v>
      </c>
    </row>
    <row r="44" spans="1:6" ht="15.75" x14ac:dyDescent="0.25">
      <c r="A44" s="161" t="s">
        <v>634</v>
      </c>
      <c r="B44" s="161" t="s">
        <v>157</v>
      </c>
      <c r="C44" s="99" t="s">
        <v>427</v>
      </c>
      <c r="D44" s="28">
        <v>2.12</v>
      </c>
      <c r="E44" s="29"/>
      <c r="F44" s="30">
        <f t="shared" si="2"/>
        <v>0</v>
      </c>
    </row>
    <row r="45" spans="1:6" ht="15.75" x14ac:dyDescent="0.25">
      <c r="A45" s="161" t="s">
        <v>635</v>
      </c>
      <c r="B45" s="161" t="s">
        <v>48</v>
      </c>
      <c r="C45" s="99" t="s">
        <v>428</v>
      </c>
      <c r="D45" s="28">
        <v>44.45</v>
      </c>
      <c r="E45" s="29"/>
      <c r="F45" s="30">
        <f t="shared" si="2"/>
        <v>0</v>
      </c>
    </row>
    <row r="46" spans="1:6" ht="15.75" x14ac:dyDescent="0.25">
      <c r="A46" s="161" t="s">
        <v>429</v>
      </c>
      <c r="B46" s="161" t="s">
        <v>30</v>
      </c>
      <c r="C46" s="99" t="s">
        <v>636</v>
      </c>
      <c r="D46" s="28">
        <v>24.24</v>
      </c>
      <c r="E46" s="29"/>
      <c r="F46" s="30">
        <f t="shared" si="2"/>
        <v>0</v>
      </c>
    </row>
    <row r="47" spans="1:6" ht="15.75" x14ac:dyDescent="0.25">
      <c r="A47" s="161" t="s">
        <v>595</v>
      </c>
      <c r="B47" s="161" t="s">
        <v>43</v>
      </c>
      <c r="C47" s="27" t="s">
        <v>430</v>
      </c>
      <c r="D47" s="28">
        <v>24.3</v>
      </c>
      <c r="E47" s="29"/>
      <c r="F47" s="30">
        <f t="shared" si="2"/>
        <v>0</v>
      </c>
    </row>
    <row r="48" spans="1:6" ht="15.75" x14ac:dyDescent="0.25">
      <c r="A48" s="161" t="s">
        <v>637</v>
      </c>
      <c r="B48" s="161" t="s">
        <v>253</v>
      </c>
      <c r="C48" s="27" t="s">
        <v>431</v>
      </c>
      <c r="D48" s="28">
        <v>5.77</v>
      </c>
      <c r="E48" s="29"/>
      <c r="F48" s="30">
        <f t="shared" si="2"/>
        <v>0</v>
      </c>
    </row>
    <row r="49" spans="1:6" ht="15.75" x14ac:dyDescent="0.25">
      <c r="A49" s="161" t="s">
        <v>638</v>
      </c>
      <c r="B49" s="161" t="s">
        <v>257</v>
      </c>
      <c r="C49" s="99" t="s">
        <v>431</v>
      </c>
      <c r="D49" s="28">
        <v>7.08</v>
      </c>
      <c r="E49" s="29"/>
      <c r="F49" s="30">
        <f t="shared" si="2"/>
        <v>0</v>
      </c>
    </row>
    <row r="50" spans="1:6" ht="16.5" thickBot="1" x14ac:dyDescent="0.3">
      <c r="A50" s="161" t="s">
        <v>639</v>
      </c>
      <c r="B50" s="161" t="s">
        <v>254</v>
      </c>
      <c r="C50" s="99" t="s">
        <v>431</v>
      </c>
      <c r="D50" s="28">
        <v>7</v>
      </c>
      <c r="E50" s="32"/>
      <c r="F50" s="30">
        <f t="shared" si="2"/>
        <v>0</v>
      </c>
    </row>
    <row r="51" spans="1:6" ht="15.75" x14ac:dyDescent="0.25">
      <c r="A51" s="70"/>
      <c r="B51" s="70"/>
      <c r="C51" s="102"/>
      <c r="D51" s="33"/>
      <c r="E51" s="34"/>
      <c r="F51" s="35"/>
    </row>
    <row r="52" spans="1:6" ht="16.5" thickBot="1" x14ac:dyDescent="0.3">
      <c r="A52" s="126" t="s">
        <v>432</v>
      </c>
      <c r="B52" s="126"/>
      <c r="C52" s="157"/>
      <c r="D52" s="155"/>
      <c r="E52" s="156"/>
      <c r="F52" s="237"/>
    </row>
    <row r="53" spans="1:6" ht="15.75" x14ac:dyDescent="0.25">
      <c r="A53" s="160" t="s">
        <v>433</v>
      </c>
      <c r="B53" s="160" t="s">
        <v>62</v>
      </c>
      <c r="C53" s="23" t="s">
        <v>424</v>
      </c>
      <c r="D53" s="24">
        <v>45.75</v>
      </c>
      <c r="E53" s="25"/>
      <c r="F53" s="26">
        <f t="shared" ref="F53:F73" si="3">+D53*E53</f>
        <v>0</v>
      </c>
    </row>
    <row r="54" spans="1:6" ht="15.75" x14ac:dyDescent="0.25">
      <c r="A54" s="180" t="s">
        <v>434</v>
      </c>
      <c r="B54" s="180" t="s">
        <v>61</v>
      </c>
      <c r="C54" s="27" t="s">
        <v>424</v>
      </c>
      <c r="D54" s="28">
        <v>54.92</v>
      </c>
      <c r="E54" s="29"/>
      <c r="F54" s="30">
        <f t="shared" si="3"/>
        <v>0</v>
      </c>
    </row>
    <row r="55" spans="1:6" ht="15.75" x14ac:dyDescent="0.25">
      <c r="A55" s="180" t="s">
        <v>435</v>
      </c>
      <c r="B55" s="180" t="s">
        <v>60</v>
      </c>
      <c r="C55" s="27" t="s">
        <v>424</v>
      </c>
      <c r="D55" s="28">
        <v>66.23</v>
      </c>
      <c r="E55" s="29"/>
      <c r="F55" s="30">
        <f t="shared" si="3"/>
        <v>0</v>
      </c>
    </row>
    <row r="56" spans="1:6" ht="15.75" x14ac:dyDescent="0.25">
      <c r="A56" s="180" t="s">
        <v>436</v>
      </c>
      <c r="B56" s="180" t="s">
        <v>63</v>
      </c>
      <c r="C56" s="27" t="s">
        <v>424</v>
      </c>
      <c r="D56" s="28">
        <v>43.09</v>
      </c>
      <c r="E56" s="29"/>
      <c r="F56" s="30">
        <f t="shared" si="3"/>
        <v>0</v>
      </c>
    </row>
    <row r="57" spans="1:6" ht="15.75" x14ac:dyDescent="0.25">
      <c r="A57" s="180" t="s">
        <v>437</v>
      </c>
      <c r="B57" s="180" t="s">
        <v>64</v>
      </c>
      <c r="C57" s="27" t="s">
        <v>424</v>
      </c>
      <c r="D57" s="28">
        <v>58.01</v>
      </c>
      <c r="E57" s="29"/>
      <c r="F57" s="30">
        <f t="shared" si="3"/>
        <v>0</v>
      </c>
    </row>
    <row r="58" spans="1:6" ht="15.75" x14ac:dyDescent="0.25">
      <c r="A58" s="180" t="s">
        <v>438</v>
      </c>
      <c r="B58" s="180" t="s">
        <v>37</v>
      </c>
      <c r="C58" s="99" t="s">
        <v>439</v>
      </c>
      <c r="D58" s="28">
        <v>31.59</v>
      </c>
      <c r="E58" s="29"/>
      <c r="F58" s="30">
        <f t="shared" si="3"/>
        <v>0</v>
      </c>
    </row>
    <row r="59" spans="1:6" ht="15.75" x14ac:dyDescent="0.25">
      <c r="A59" s="180" t="s">
        <v>596</v>
      </c>
      <c r="B59" s="180" t="s">
        <v>161</v>
      </c>
      <c r="C59" s="27" t="s">
        <v>640</v>
      </c>
      <c r="D59" s="28">
        <v>53.44</v>
      </c>
      <c r="E59" s="29"/>
      <c r="F59" s="30">
        <f t="shared" si="3"/>
        <v>0</v>
      </c>
    </row>
    <row r="60" spans="1:6" ht="15.75" x14ac:dyDescent="0.25">
      <c r="A60" s="180" t="s">
        <v>440</v>
      </c>
      <c r="B60" s="180" t="s">
        <v>104</v>
      </c>
      <c r="C60" s="27" t="s">
        <v>441</v>
      </c>
      <c r="D60" s="28">
        <v>44</v>
      </c>
      <c r="E60" s="29"/>
      <c r="F60" s="30">
        <f t="shared" si="3"/>
        <v>0</v>
      </c>
    </row>
    <row r="61" spans="1:6" ht="15.75" x14ac:dyDescent="0.25">
      <c r="A61" s="180" t="s">
        <v>442</v>
      </c>
      <c r="B61" s="180" t="s">
        <v>187</v>
      </c>
      <c r="C61" s="27" t="s">
        <v>443</v>
      </c>
      <c r="D61" s="28">
        <v>50.14</v>
      </c>
      <c r="E61" s="29"/>
      <c r="F61" s="30">
        <f t="shared" si="3"/>
        <v>0</v>
      </c>
    </row>
    <row r="62" spans="1:6" ht="15.75" x14ac:dyDescent="0.25">
      <c r="A62" s="180" t="s">
        <v>641</v>
      </c>
      <c r="B62" s="180" t="s">
        <v>113</v>
      </c>
      <c r="C62" s="27" t="s">
        <v>444</v>
      </c>
      <c r="D62" s="28">
        <v>70.83</v>
      </c>
      <c r="E62" s="29"/>
      <c r="F62" s="30">
        <f t="shared" si="3"/>
        <v>0</v>
      </c>
    </row>
    <row r="63" spans="1:6" ht="15.75" x14ac:dyDescent="0.25">
      <c r="A63" s="180" t="s">
        <v>642</v>
      </c>
      <c r="B63" s="180" t="s">
        <v>27</v>
      </c>
      <c r="C63" s="27" t="s">
        <v>441</v>
      </c>
      <c r="D63" s="28">
        <v>44.26</v>
      </c>
      <c r="E63" s="29"/>
      <c r="F63" s="30">
        <f t="shared" si="3"/>
        <v>0</v>
      </c>
    </row>
    <row r="64" spans="1:6" ht="15.75" x14ac:dyDescent="0.25">
      <c r="A64" s="180" t="s">
        <v>445</v>
      </c>
      <c r="B64" s="180" t="s">
        <v>80</v>
      </c>
      <c r="C64" s="27" t="s">
        <v>446</v>
      </c>
      <c r="D64" s="28">
        <v>72.42</v>
      </c>
      <c r="E64" s="29"/>
      <c r="F64" s="30">
        <f t="shared" si="3"/>
        <v>0</v>
      </c>
    </row>
    <row r="65" spans="1:6" ht="15.75" x14ac:dyDescent="0.25">
      <c r="A65" s="180" t="s">
        <v>643</v>
      </c>
      <c r="B65" s="180" t="s">
        <v>142</v>
      </c>
      <c r="C65" s="27" t="s">
        <v>447</v>
      </c>
      <c r="D65" s="28">
        <v>76.459999999999994</v>
      </c>
      <c r="E65" s="29"/>
      <c r="F65" s="30">
        <f t="shared" si="3"/>
        <v>0</v>
      </c>
    </row>
    <row r="66" spans="1:6" ht="15.75" x14ac:dyDescent="0.25">
      <c r="A66" s="180" t="s">
        <v>40</v>
      </c>
      <c r="B66" s="180" t="s">
        <v>42</v>
      </c>
      <c r="C66" s="99" t="s">
        <v>448</v>
      </c>
      <c r="D66" s="28">
        <v>51.84</v>
      </c>
      <c r="E66" s="29"/>
      <c r="F66" s="30">
        <f t="shared" si="3"/>
        <v>0</v>
      </c>
    </row>
    <row r="67" spans="1:6" ht="15.75" x14ac:dyDescent="0.25">
      <c r="A67" s="180" t="s">
        <v>449</v>
      </c>
      <c r="B67" s="180" t="s">
        <v>143</v>
      </c>
      <c r="C67" s="27" t="s">
        <v>448</v>
      </c>
      <c r="D67" s="28">
        <v>41.75</v>
      </c>
      <c r="E67" s="29"/>
      <c r="F67" s="30">
        <f t="shared" si="3"/>
        <v>0</v>
      </c>
    </row>
    <row r="68" spans="1:6" ht="15.75" x14ac:dyDescent="0.25">
      <c r="A68" s="180" t="s">
        <v>644</v>
      </c>
      <c r="B68" s="180" t="s">
        <v>116</v>
      </c>
      <c r="C68" s="27" t="s">
        <v>448</v>
      </c>
      <c r="D68" s="28">
        <v>71.84</v>
      </c>
      <c r="E68" s="29"/>
      <c r="F68" s="30">
        <f t="shared" si="3"/>
        <v>0</v>
      </c>
    </row>
    <row r="69" spans="1:6" ht="15.75" x14ac:dyDescent="0.25">
      <c r="A69" s="161" t="s">
        <v>450</v>
      </c>
      <c r="B69" s="161" t="s">
        <v>99</v>
      </c>
      <c r="C69" s="99" t="s">
        <v>451</v>
      </c>
      <c r="D69" s="28">
        <v>25.34</v>
      </c>
      <c r="E69" s="29"/>
      <c r="F69" s="30">
        <f t="shared" si="3"/>
        <v>0</v>
      </c>
    </row>
    <row r="70" spans="1:6" ht="15.75" x14ac:dyDescent="0.25">
      <c r="A70" s="161" t="s">
        <v>452</v>
      </c>
      <c r="B70" s="161" t="s">
        <v>162</v>
      </c>
      <c r="C70" s="99" t="s">
        <v>451</v>
      </c>
      <c r="D70" s="28">
        <v>16.89</v>
      </c>
      <c r="E70" s="29"/>
      <c r="F70" s="30">
        <f t="shared" si="3"/>
        <v>0</v>
      </c>
    </row>
    <row r="71" spans="1:6" ht="15.75" x14ac:dyDescent="0.25">
      <c r="A71" s="161" t="s">
        <v>597</v>
      </c>
      <c r="B71" s="161" t="s">
        <v>71</v>
      </c>
      <c r="C71" s="27" t="s">
        <v>451</v>
      </c>
      <c r="D71" s="28">
        <v>23.04</v>
      </c>
      <c r="E71" s="29"/>
      <c r="F71" s="30">
        <f t="shared" si="3"/>
        <v>0</v>
      </c>
    </row>
    <row r="72" spans="1:6" ht="15.75" x14ac:dyDescent="0.25">
      <c r="A72" s="161" t="s">
        <v>453</v>
      </c>
      <c r="B72" s="161" t="s">
        <v>262</v>
      </c>
      <c r="C72" s="27" t="s">
        <v>451</v>
      </c>
      <c r="D72" s="28">
        <v>15.36</v>
      </c>
      <c r="E72" s="29"/>
      <c r="F72" s="30">
        <f t="shared" si="3"/>
        <v>0</v>
      </c>
    </row>
    <row r="73" spans="1:6" ht="16.5" thickBot="1" x14ac:dyDescent="0.3">
      <c r="A73" s="161" t="s">
        <v>454</v>
      </c>
      <c r="B73" s="161" t="s">
        <v>261</v>
      </c>
      <c r="C73" s="27" t="s">
        <v>451</v>
      </c>
      <c r="D73" s="28">
        <v>20.74</v>
      </c>
      <c r="E73" s="32"/>
      <c r="F73" s="30">
        <f t="shared" si="3"/>
        <v>0</v>
      </c>
    </row>
    <row r="74" spans="1:6" ht="15.75" x14ac:dyDescent="0.25">
      <c r="C74" s="2"/>
      <c r="D74" s="33"/>
      <c r="E74" s="34"/>
      <c r="F74" s="35"/>
    </row>
    <row r="75" spans="1:6" ht="16.5" thickBot="1" x14ac:dyDescent="0.3">
      <c r="A75" s="126" t="s">
        <v>455</v>
      </c>
      <c r="B75" s="126"/>
      <c r="C75" s="157"/>
      <c r="D75" s="155"/>
      <c r="E75" s="156"/>
      <c r="F75" s="237"/>
    </row>
    <row r="76" spans="1:6" ht="15.75" x14ac:dyDescent="0.25">
      <c r="A76" s="159" t="s">
        <v>456</v>
      </c>
      <c r="B76" s="160" t="s">
        <v>224</v>
      </c>
      <c r="C76" s="23" t="s">
        <v>410</v>
      </c>
      <c r="D76" s="24">
        <v>4.0599999999999996</v>
      </c>
      <c r="E76" s="25"/>
      <c r="F76" s="26">
        <f t="shared" ref="F76:F85" si="4">+D76*E76</f>
        <v>0</v>
      </c>
    </row>
    <row r="77" spans="1:6" ht="15.75" x14ac:dyDescent="0.25">
      <c r="A77" s="160" t="s">
        <v>457</v>
      </c>
      <c r="B77" s="160" t="s">
        <v>87</v>
      </c>
      <c r="C77" s="23" t="s">
        <v>410</v>
      </c>
      <c r="D77" s="24">
        <v>13.97</v>
      </c>
      <c r="E77" s="29"/>
      <c r="F77" s="30">
        <f>+D77*E77</f>
        <v>0</v>
      </c>
    </row>
    <row r="78" spans="1:6" ht="15.75" x14ac:dyDescent="0.25">
      <c r="A78" s="181" t="s">
        <v>458</v>
      </c>
      <c r="B78" s="180" t="s">
        <v>231</v>
      </c>
      <c r="C78" s="27" t="s">
        <v>410</v>
      </c>
      <c r="D78" s="28">
        <v>24.52</v>
      </c>
      <c r="E78" s="29"/>
      <c r="F78" s="30">
        <f>+D78*E78</f>
        <v>0</v>
      </c>
    </row>
    <row r="79" spans="1:6" ht="15.75" x14ac:dyDescent="0.25">
      <c r="A79" s="160" t="s">
        <v>459</v>
      </c>
      <c r="B79" s="160" t="s">
        <v>219</v>
      </c>
      <c r="C79" s="23" t="s">
        <v>410</v>
      </c>
      <c r="D79" s="24">
        <v>13.11</v>
      </c>
      <c r="E79" s="29"/>
      <c r="F79" s="30">
        <f t="shared" si="4"/>
        <v>0</v>
      </c>
    </row>
    <row r="80" spans="1:6" ht="15.75" x14ac:dyDescent="0.25">
      <c r="A80" s="180" t="s">
        <v>460</v>
      </c>
      <c r="B80" s="180" t="s">
        <v>82</v>
      </c>
      <c r="C80" s="27" t="s">
        <v>461</v>
      </c>
      <c r="D80" s="28">
        <v>11.95</v>
      </c>
      <c r="E80" s="29"/>
      <c r="F80" s="30">
        <f t="shared" si="4"/>
        <v>0</v>
      </c>
    </row>
    <row r="81" spans="1:6" ht="15.75" x14ac:dyDescent="0.25">
      <c r="A81" s="180" t="s">
        <v>462</v>
      </c>
      <c r="B81" s="180" t="s">
        <v>81</v>
      </c>
      <c r="C81" s="27" t="s">
        <v>419</v>
      </c>
      <c r="D81" s="28">
        <v>4.1399999999999997</v>
      </c>
      <c r="E81" s="29"/>
      <c r="F81" s="30">
        <f t="shared" si="4"/>
        <v>0</v>
      </c>
    </row>
    <row r="82" spans="1:6" ht="15.75" x14ac:dyDescent="0.25">
      <c r="A82" s="180" t="s">
        <v>599</v>
      </c>
      <c r="B82" s="180" t="s">
        <v>128</v>
      </c>
      <c r="C82" s="27" t="s">
        <v>647</v>
      </c>
      <c r="D82" s="28">
        <v>17.38</v>
      </c>
      <c r="E82" s="29"/>
      <c r="F82" s="30">
        <f t="shared" si="4"/>
        <v>0</v>
      </c>
    </row>
    <row r="83" spans="1:6" ht="15.75" x14ac:dyDescent="0.25">
      <c r="A83" s="161" t="s">
        <v>463</v>
      </c>
      <c r="B83" s="161" t="s">
        <v>130</v>
      </c>
      <c r="C83" s="99" t="s">
        <v>464</v>
      </c>
      <c r="D83" s="28">
        <v>27.64</v>
      </c>
      <c r="E83" s="29"/>
      <c r="F83" s="30">
        <f t="shared" si="4"/>
        <v>0</v>
      </c>
    </row>
    <row r="84" spans="1:6" ht="15.75" x14ac:dyDescent="0.25">
      <c r="A84" s="161" t="s">
        <v>465</v>
      </c>
      <c r="B84" s="161" t="s">
        <v>96</v>
      </c>
      <c r="C84" s="27" t="s">
        <v>466</v>
      </c>
      <c r="D84" s="28">
        <v>12.84</v>
      </c>
      <c r="E84" s="29"/>
      <c r="F84" s="30">
        <f t="shared" si="4"/>
        <v>0</v>
      </c>
    </row>
    <row r="85" spans="1:6" ht="15.75" x14ac:dyDescent="0.25">
      <c r="A85" s="161" t="s">
        <v>598</v>
      </c>
      <c r="B85" s="161" t="s">
        <v>129</v>
      </c>
      <c r="C85" s="99" t="s">
        <v>467</v>
      </c>
      <c r="D85" s="28">
        <v>28.09</v>
      </c>
      <c r="E85" s="29"/>
      <c r="F85" s="30">
        <f t="shared" si="4"/>
        <v>0</v>
      </c>
    </row>
    <row r="86" spans="1:6" ht="16.5" thickBot="1" x14ac:dyDescent="0.3">
      <c r="A86" s="161" t="s">
        <v>645</v>
      </c>
      <c r="B86" s="161" t="s">
        <v>244</v>
      </c>
      <c r="C86" s="99" t="s">
        <v>646</v>
      </c>
      <c r="D86" s="28">
        <v>58.96</v>
      </c>
      <c r="E86" s="32"/>
      <c r="F86" s="30">
        <f>+D86*E86</f>
        <v>0</v>
      </c>
    </row>
    <row r="87" spans="1:6" x14ac:dyDescent="0.2">
      <c r="A87" s="20"/>
      <c r="B87" s="20"/>
      <c r="D87" s="37"/>
      <c r="F87" s="38"/>
    </row>
    <row r="88" spans="1:6" ht="18" x14ac:dyDescent="0.25">
      <c r="A88" s="158" t="s">
        <v>468</v>
      </c>
      <c r="B88" s="158"/>
      <c r="C88" s="157"/>
      <c r="D88" s="155"/>
      <c r="E88" s="154"/>
      <c r="F88" s="39">
        <f>SUM(F13:F86)</f>
        <v>0</v>
      </c>
    </row>
    <row r="90" spans="1:6" x14ac:dyDescent="0.2">
      <c r="A90" s="20" t="s">
        <v>469</v>
      </c>
      <c r="B90" s="20"/>
    </row>
    <row r="92" spans="1:6" x14ac:dyDescent="0.2">
      <c r="F92" s="59"/>
    </row>
    <row r="93" spans="1:6" x14ac:dyDescent="0.2">
      <c r="C93" s="68"/>
      <c r="F93" s="59"/>
    </row>
    <row r="94" spans="1:6" x14ac:dyDescent="0.2">
      <c r="C94" s="68"/>
      <c r="F94" s="59"/>
    </row>
    <row r="95" spans="1:6" x14ac:dyDescent="0.2">
      <c r="C95" s="68"/>
      <c r="F95" s="59"/>
    </row>
    <row r="96" spans="1:6" x14ac:dyDescent="0.2">
      <c r="C96" s="68"/>
      <c r="F96" s="59"/>
    </row>
    <row r="97" spans="3:6" x14ac:dyDescent="0.2">
      <c r="C97" s="68"/>
      <c r="F97" s="59"/>
    </row>
    <row r="98" spans="3:6" x14ac:dyDescent="0.2">
      <c r="C98" s="68"/>
      <c r="F98" s="59"/>
    </row>
    <row r="99" spans="3:6" x14ac:dyDescent="0.2">
      <c r="C99" s="68"/>
      <c r="F99" s="59"/>
    </row>
    <row r="100" spans="3:6" x14ac:dyDescent="0.2">
      <c r="C100" s="68"/>
      <c r="F100" s="59"/>
    </row>
    <row r="101" spans="3:6" x14ac:dyDescent="0.2">
      <c r="C101" s="68"/>
      <c r="F101" s="59"/>
    </row>
    <row r="102" spans="3:6" x14ac:dyDescent="0.2">
      <c r="C102" s="68"/>
      <c r="F102" s="59"/>
    </row>
    <row r="103" spans="3:6" x14ac:dyDescent="0.2">
      <c r="C103" s="68"/>
      <c r="F103" s="59"/>
    </row>
    <row r="104" spans="3:6" x14ac:dyDescent="0.2">
      <c r="C104" s="68"/>
      <c r="F104" s="59"/>
    </row>
    <row r="105" spans="3:6" x14ac:dyDescent="0.2">
      <c r="C105" s="68"/>
      <c r="F105" s="59"/>
    </row>
    <row r="106" spans="3:6" x14ac:dyDescent="0.2">
      <c r="C106" s="68"/>
      <c r="F106" s="59"/>
    </row>
    <row r="107" spans="3:6" x14ac:dyDescent="0.2">
      <c r="C107" s="68"/>
      <c r="F107" s="59"/>
    </row>
  </sheetData>
  <mergeCells count="3">
    <mergeCell ref="A2:E2"/>
    <mergeCell ref="C4:E4"/>
    <mergeCell ref="C6:E6"/>
  </mergeCells>
  <phoneticPr fontId="9" type="noConversion"/>
  <printOptions horizontalCentered="1" verticalCentered="1"/>
  <pageMargins left="0.78740157480314965" right="0.78740157480314965" top="0.5" bottom="0.36" header="0.42" footer="0.28000000000000003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19">
    <pageSetUpPr fitToPage="1"/>
  </sheetPr>
  <dimension ref="A1:IV131"/>
  <sheetViews>
    <sheetView showGridLines="0" view="pageBreakPreview" topLeftCell="A9" zoomScaleNormal="100" zoomScaleSheetLayoutView="100" workbookViewId="0">
      <selection activeCell="AA11" sqref="AA11:AC11"/>
    </sheetView>
  </sheetViews>
  <sheetFormatPr baseColWidth="10" defaultColWidth="11.42578125" defaultRowHeight="12.75" x14ac:dyDescent="0.2"/>
  <cols>
    <col min="1" max="1" width="6.85546875" customWidth="1"/>
    <col min="2" max="2" width="25.28515625" customWidth="1"/>
    <col min="3" max="4" width="6" customWidth="1"/>
    <col min="5" max="5" width="6.140625" customWidth="1"/>
    <col min="6" max="6" width="2.7109375" customWidth="1"/>
    <col min="7" max="7" width="5.140625" customWidth="1"/>
    <col min="8" max="8" width="25.28515625" customWidth="1"/>
    <col min="9" max="11" width="6" customWidth="1"/>
    <col min="12" max="12" width="2.7109375" customWidth="1"/>
    <col min="13" max="13" width="5.140625" customWidth="1"/>
    <col min="14" max="14" width="25.28515625" customWidth="1"/>
    <col min="15" max="17" width="6" customWidth="1"/>
    <col min="18" max="18" width="2.7109375" customWidth="1"/>
    <col min="19" max="19" width="5.140625" customWidth="1"/>
    <col min="20" max="20" width="25.28515625" customWidth="1"/>
    <col min="21" max="23" width="6" customWidth="1"/>
    <col min="24" max="24" width="2.7109375" customWidth="1"/>
    <col min="25" max="25" width="5.140625" customWidth="1"/>
    <col min="26" max="26" width="25.28515625" customWidth="1"/>
    <col min="27" max="28" width="6" customWidth="1"/>
    <col min="29" max="29" width="6.7109375" customWidth="1"/>
    <col min="30" max="30" width="4.7109375" customWidth="1"/>
  </cols>
  <sheetData>
    <row r="1" spans="1:30" ht="17.25" customHeight="1" thickBot="1" x14ac:dyDescent="0.25">
      <c r="A1" s="75" t="s">
        <v>386</v>
      </c>
      <c r="B1" s="10" t="s">
        <v>376</v>
      </c>
      <c r="C1" s="110" t="s">
        <v>14</v>
      </c>
      <c r="D1" s="10" t="s">
        <v>377</v>
      </c>
      <c r="G1" s="110"/>
      <c r="H1" s="10"/>
      <c r="I1" s="110" t="s">
        <v>14</v>
      </c>
      <c r="J1" s="10" t="s">
        <v>378</v>
      </c>
    </row>
    <row r="2" spans="1:30" s="57" customFormat="1" ht="34.5" thickBot="1" x14ac:dyDescent="0.55000000000000004">
      <c r="A2" s="177" t="s">
        <v>471</v>
      </c>
      <c r="B2" s="162"/>
      <c r="C2" s="162"/>
      <c r="D2" s="162"/>
      <c r="E2" s="162"/>
      <c r="F2" s="162"/>
      <c r="G2" s="163"/>
      <c r="H2" s="164"/>
      <c r="I2" s="164"/>
      <c r="J2" s="164"/>
      <c r="K2" s="164"/>
      <c r="L2" s="164"/>
      <c r="M2" s="165"/>
      <c r="N2" s="164"/>
      <c r="O2" s="164"/>
      <c r="P2" s="164"/>
      <c r="Q2" s="164"/>
      <c r="R2" s="164"/>
      <c r="S2" s="165"/>
      <c r="T2" s="166"/>
      <c r="U2" s="166"/>
      <c r="V2" s="166"/>
      <c r="W2" s="166"/>
      <c r="X2" s="166"/>
      <c r="Y2" s="163"/>
      <c r="Z2" s="166"/>
      <c r="AA2" s="166"/>
      <c r="AB2" s="166"/>
      <c r="AC2" s="167"/>
      <c r="AD2" s="56"/>
    </row>
    <row r="3" spans="1:30" s="59" customFormat="1" ht="9" customHeight="1" thickBot="1" x14ac:dyDescent="0.45">
      <c r="A3" s="41"/>
      <c r="B3" s="41"/>
      <c r="C3" s="41"/>
      <c r="D3" s="41"/>
      <c r="E3" s="41"/>
      <c r="F3" s="41"/>
      <c r="G3" s="58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</row>
    <row r="4" spans="1:30" s="59" customFormat="1" ht="27" thickBot="1" x14ac:dyDescent="0.45">
      <c r="A4" s="168" t="s">
        <v>379</v>
      </c>
      <c r="B4" s="169"/>
      <c r="C4" s="169"/>
      <c r="D4" s="169"/>
      <c r="E4" s="169"/>
      <c r="F4" s="169"/>
      <c r="G4" s="170"/>
      <c r="H4" s="299" t="s">
        <v>955</v>
      </c>
      <c r="I4" s="300"/>
      <c r="J4" s="300"/>
      <c r="K4" s="300"/>
      <c r="L4" s="300"/>
      <c r="M4" s="300"/>
      <c r="N4" s="300"/>
      <c r="O4" s="300"/>
      <c r="P4" s="300"/>
      <c r="Q4" s="300"/>
      <c r="R4" s="300"/>
      <c r="S4" s="300"/>
      <c r="T4" s="301"/>
      <c r="U4" s="171"/>
      <c r="V4" s="172"/>
      <c r="W4" s="172"/>
      <c r="X4" s="172"/>
      <c r="Y4" s="173"/>
      <c r="Z4" s="172"/>
      <c r="AA4" s="172"/>
      <c r="AB4" s="172"/>
      <c r="AC4" s="174"/>
      <c r="AD4" s="60"/>
    </row>
    <row r="5" spans="1:30" ht="13.5" customHeight="1" x14ac:dyDescent="0.25">
      <c r="A5" s="220"/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105"/>
      <c r="T5" s="106"/>
      <c r="U5" s="105"/>
      <c r="V5" s="105"/>
      <c r="W5" s="220"/>
      <c r="X5" s="220"/>
      <c r="Y5" s="220"/>
      <c r="Z5" s="220"/>
      <c r="AA5" s="220"/>
      <c r="AB5" s="220"/>
      <c r="AC5" s="220"/>
      <c r="AD5" s="220"/>
    </row>
    <row r="6" spans="1:30" ht="13.5" customHeight="1" x14ac:dyDescent="0.2">
      <c r="A6" s="313" t="s">
        <v>472</v>
      </c>
      <c r="B6" s="313"/>
      <c r="C6" s="313"/>
      <c r="D6" s="313"/>
      <c r="E6" s="313"/>
      <c r="F6" s="109"/>
      <c r="G6" s="310" t="str">
        <f>IF(Trame!K3="","",+Trame!K3)</f>
        <v>Jeudi repas type américain</v>
      </c>
      <c r="H6" s="311"/>
      <c r="I6" s="311"/>
      <c r="J6" s="311"/>
      <c r="K6" s="311"/>
      <c r="L6" s="311"/>
      <c r="M6" s="311"/>
      <c r="N6" s="311"/>
      <c r="O6" s="311"/>
      <c r="P6" s="311"/>
      <c r="Q6" s="312"/>
      <c r="R6" s="109"/>
      <c r="S6" s="310" t="str">
        <f>IF(Trame!M3="","",+Trame!M3)</f>
        <v/>
      </c>
      <c r="T6" s="311"/>
      <c r="U6" s="311"/>
      <c r="V6" s="311"/>
      <c r="W6" s="311"/>
      <c r="X6" s="311"/>
      <c r="Y6" s="311"/>
      <c r="Z6" s="311"/>
      <c r="AA6" s="311"/>
      <c r="AB6" s="311"/>
      <c r="AC6" s="312"/>
      <c r="AD6" s="220"/>
    </row>
    <row r="7" spans="1:30" ht="13.5" customHeight="1" x14ac:dyDescent="0.25">
      <c r="A7" s="220"/>
      <c r="B7" s="220"/>
      <c r="C7" s="220"/>
      <c r="D7" s="220"/>
      <c r="E7" s="220"/>
      <c r="F7" s="220"/>
      <c r="G7" s="220"/>
      <c r="H7" s="220"/>
      <c r="I7" s="220"/>
      <c r="J7" s="220"/>
      <c r="K7" s="220"/>
      <c r="L7" s="220"/>
      <c r="M7" s="220"/>
      <c r="N7" s="220"/>
      <c r="O7" s="220"/>
      <c r="P7" s="220"/>
      <c r="Q7" s="220"/>
      <c r="R7" s="220"/>
      <c r="S7" s="105"/>
      <c r="T7" s="106"/>
      <c r="U7" s="105"/>
      <c r="V7" s="105"/>
      <c r="W7" s="220"/>
      <c r="X7" s="220"/>
      <c r="Y7" s="220"/>
      <c r="Z7" s="220"/>
      <c r="AA7" s="220"/>
      <c r="AB7" s="220"/>
      <c r="AC7" s="220"/>
      <c r="AD7" s="220"/>
    </row>
    <row r="8" spans="1:30" s="43" customFormat="1" ht="20.25" x14ac:dyDescent="0.3">
      <c r="A8" s="305" t="s">
        <v>380</v>
      </c>
      <c r="B8" s="305"/>
      <c r="C8" s="305"/>
      <c r="D8" s="305"/>
      <c r="E8" s="305"/>
      <c r="F8" s="42"/>
      <c r="G8" s="305" t="s">
        <v>380</v>
      </c>
      <c r="H8" s="305"/>
      <c r="I8" s="305"/>
      <c r="J8" s="305"/>
      <c r="K8" s="305"/>
      <c r="L8" s="220"/>
      <c r="M8" s="305" t="s">
        <v>380</v>
      </c>
      <c r="N8" s="305"/>
      <c r="O8" s="305"/>
      <c r="P8" s="305"/>
      <c r="Q8" s="305"/>
      <c r="R8" s="42"/>
      <c r="S8" s="305" t="s">
        <v>380</v>
      </c>
      <c r="T8" s="305"/>
      <c r="U8" s="305"/>
      <c r="V8" s="305"/>
      <c r="W8" s="305"/>
      <c r="X8" s="42"/>
      <c r="Y8" s="305" t="s">
        <v>380</v>
      </c>
      <c r="Z8" s="305"/>
      <c r="AA8" s="305"/>
      <c r="AB8" s="305"/>
      <c r="AC8" s="305"/>
      <c r="AD8" s="42"/>
    </row>
    <row r="9" spans="1:30" s="45" customFormat="1" ht="20.25" x14ac:dyDescent="0.3">
      <c r="A9" s="306">
        <f>+Trame!E1</f>
        <v>46111</v>
      </c>
      <c r="B9" s="306"/>
      <c r="C9" s="306"/>
      <c r="D9" s="306"/>
      <c r="E9" s="306"/>
      <c r="F9" s="44"/>
      <c r="G9" s="306">
        <f>+A9+1</f>
        <v>46112</v>
      </c>
      <c r="H9" s="306"/>
      <c r="I9" s="306"/>
      <c r="J9" s="306"/>
      <c r="K9" s="306"/>
      <c r="L9" s="220"/>
      <c r="M9" s="306">
        <f>+G9+1</f>
        <v>46113</v>
      </c>
      <c r="N9" s="306"/>
      <c r="O9" s="306"/>
      <c r="P9" s="306"/>
      <c r="Q9" s="306"/>
      <c r="R9" s="44"/>
      <c r="S9" s="306">
        <f>+M9+1</f>
        <v>46114</v>
      </c>
      <c r="T9" s="306"/>
      <c r="U9" s="306"/>
      <c r="V9" s="306"/>
      <c r="W9" s="306"/>
      <c r="X9" s="44"/>
      <c r="Y9" s="306">
        <f>+S9+1</f>
        <v>46115</v>
      </c>
      <c r="Z9" s="306"/>
      <c r="AA9" s="306"/>
      <c r="AB9" s="306"/>
      <c r="AC9" s="306"/>
      <c r="AD9" s="44"/>
    </row>
    <row r="10" spans="1:30" s="46" customFormat="1" ht="7.5" customHeight="1" x14ac:dyDescent="0.25">
      <c r="A10" s="221"/>
      <c r="B10" s="221"/>
      <c r="C10" s="221"/>
      <c r="D10" s="221"/>
      <c r="E10" s="221"/>
      <c r="F10" s="221"/>
      <c r="G10" s="221"/>
      <c r="H10" s="221"/>
      <c r="I10" s="221"/>
      <c r="J10" s="221"/>
      <c r="K10" s="221"/>
      <c r="L10" s="221"/>
      <c r="M10" s="221"/>
      <c r="N10" s="221"/>
      <c r="O10" s="221"/>
      <c r="P10" s="221"/>
      <c r="Q10" s="221"/>
      <c r="R10" s="221"/>
      <c r="S10" s="221"/>
      <c r="T10" s="221"/>
      <c r="U10" s="221"/>
      <c r="V10" s="221"/>
      <c r="W10" s="221"/>
      <c r="X10" s="221"/>
      <c r="Y10" s="221"/>
      <c r="Z10" s="221"/>
      <c r="AA10" s="221"/>
      <c r="AB10" s="221"/>
      <c r="AC10" s="221"/>
      <c r="AD10" s="221"/>
    </row>
    <row r="11" spans="1:30" s="47" customFormat="1" ht="20.25" x14ac:dyDescent="0.3">
      <c r="A11" s="48" t="s">
        <v>217</v>
      </c>
      <c r="B11" s="74" t="s">
        <v>470</v>
      </c>
      <c r="C11" s="307">
        <v>189</v>
      </c>
      <c r="D11" s="308"/>
      <c r="E11" s="309"/>
      <c r="F11"/>
      <c r="G11" s="48" t="s">
        <v>217</v>
      </c>
      <c r="H11" s="74" t="s">
        <v>470</v>
      </c>
      <c r="I11" s="307">
        <v>188</v>
      </c>
      <c r="J11" s="308"/>
      <c r="K11" s="309"/>
      <c r="L11"/>
      <c r="M11" s="257" t="s">
        <v>217</v>
      </c>
      <c r="N11" s="258" t="s">
        <v>470</v>
      </c>
      <c r="O11" s="302">
        <v>0</v>
      </c>
      <c r="P11" s="303"/>
      <c r="Q11" s="304"/>
      <c r="R11" s="259"/>
      <c r="S11" s="257" t="s">
        <v>217</v>
      </c>
      <c r="T11" s="258" t="s">
        <v>470</v>
      </c>
      <c r="U11" s="302">
        <v>191</v>
      </c>
      <c r="V11" s="303"/>
      <c r="W11" s="304"/>
      <c r="X11"/>
      <c r="Y11" s="48" t="s">
        <v>217</v>
      </c>
      <c r="Z11" s="74" t="s">
        <v>470</v>
      </c>
      <c r="AA11" s="307">
        <v>193</v>
      </c>
      <c r="AB11" s="308"/>
      <c r="AC11" s="309"/>
      <c r="AD11"/>
    </row>
    <row r="12" spans="1:30" s="47" customFormat="1" ht="20.25" x14ac:dyDescent="0.3">
      <c r="A12" s="51"/>
      <c r="B12" s="51"/>
      <c r="C12" s="20"/>
      <c r="D12" s="20"/>
      <c r="E12" s="20"/>
      <c r="F12"/>
      <c r="G12" s="51"/>
      <c r="H12" s="51"/>
      <c r="I12" s="20"/>
      <c r="J12" s="20"/>
      <c r="K12" s="20"/>
      <c r="L12"/>
      <c r="M12" s="260"/>
      <c r="N12" s="261"/>
      <c r="O12" s="262"/>
      <c r="P12" s="262"/>
      <c r="Q12" s="262"/>
      <c r="R12" s="259"/>
      <c r="S12" s="260"/>
      <c r="T12" s="261"/>
      <c r="U12" s="262"/>
      <c r="V12" s="262"/>
      <c r="W12" s="262"/>
      <c r="X12"/>
      <c r="Y12" s="51"/>
      <c r="Z12" s="51"/>
      <c r="AA12" s="20"/>
      <c r="AB12" s="20"/>
      <c r="AC12" s="20"/>
      <c r="AD12"/>
    </row>
    <row r="13" spans="1:30" s="47" customFormat="1" ht="5.2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 s="259"/>
      <c r="N13" s="259"/>
      <c r="O13" s="259"/>
      <c r="P13" s="259"/>
      <c r="Q13" s="259"/>
      <c r="R13" s="259"/>
      <c r="S13" s="259"/>
      <c r="T13" s="259"/>
      <c r="U13" s="259"/>
      <c r="V13" s="259"/>
      <c r="W13" s="259"/>
      <c r="X13"/>
      <c r="Y13"/>
      <c r="Z13"/>
      <c r="AA13"/>
      <c r="AB13"/>
      <c r="AC13"/>
      <c r="AD13"/>
    </row>
    <row r="14" spans="1:30" s="20" customFormat="1" ht="12" customHeight="1" x14ac:dyDescent="0.2">
      <c r="A14" s="175" t="s">
        <v>381</v>
      </c>
      <c r="B14" s="176"/>
      <c r="C14" s="178" t="s">
        <v>473</v>
      </c>
      <c r="D14" s="178" t="s">
        <v>474</v>
      </c>
      <c r="E14" s="178" t="s">
        <v>475</v>
      </c>
      <c r="G14" s="175" t="s">
        <v>381</v>
      </c>
      <c r="H14" s="176"/>
      <c r="I14" s="178" t="s">
        <v>473</v>
      </c>
      <c r="J14" s="178" t="s">
        <v>474</v>
      </c>
      <c r="K14" s="178" t="s">
        <v>475</v>
      </c>
      <c r="M14" s="176" t="s">
        <v>381</v>
      </c>
      <c r="N14" s="176"/>
      <c r="O14" s="176" t="s">
        <v>473</v>
      </c>
      <c r="P14" s="176" t="s">
        <v>474</v>
      </c>
      <c r="Q14" s="176" t="s">
        <v>475</v>
      </c>
      <c r="R14" s="262"/>
      <c r="S14" s="176" t="s">
        <v>381</v>
      </c>
      <c r="T14" s="176"/>
      <c r="U14" s="176" t="s">
        <v>473</v>
      </c>
      <c r="V14" s="176" t="s">
        <v>474</v>
      </c>
      <c r="W14" s="176" t="s">
        <v>475</v>
      </c>
      <c r="X14" s="262"/>
      <c r="Y14" s="175" t="s">
        <v>381</v>
      </c>
      <c r="Z14" s="176"/>
      <c r="AA14" s="178" t="s">
        <v>473</v>
      </c>
      <c r="AB14" s="178" t="s">
        <v>474</v>
      </c>
      <c r="AC14" s="178" t="s">
        <v>475</v>
      </c>
    </row>
    <row r="15" spans="1:30" ht="16.5" customHeight="1" x14ac:dyDescent="0.25">
      <c r="A15" s="257" t="str">
        <f>+Trame!J5</f>
        <v>B1096</v>
      </c>
      <c r="B15" s="264" t="str">
        <f>+Trame!K5</f>
        <v>Pâté de Campagne* (VPF) - Cornichon</v>
      </c>
      <c r="C15" s="265"/>
      <c r="D15" s="265"/>
      <c r="E15" s="265"/>
      <c r="F15" s="49"/>
      <c r="G15" s="48" t="str">
        <f>+Trame!J11</f>
        <v>B1109</v>
      </c>
      <c r="H15" s="97" t="str">
        <f>+Trame!K11</f>
        <v>Radis - Beurre</v>
      </c>
      <c r="I15" s="40">
        <v>78</v>
      </c>
      <c r="J15" s="40">
        <v>104</v>
      </c>
      <c r="K15" s="40">
        <v>6</v>
      </c>
      <c r="L15" s="49"/>
      <c r="M15" s="257" t="str">
        <f>+Trame!J17</f>
        <v>B1204</v>
      </c>
      <c r="N15" s="264" t="str">
        <f>+Trame!K17</f>
        <v>Saucisson* Panaché - Cornichon</v>
      </c>
      <c r="O15" s="265"/>
      <c r="P15" s="265"/>
      <c r="Q15" s="265"/>
      <c r="R15" s="266"/>
      <c r="S15" s="257" t="str">
        <f>+Trame!J23</f>
        <v>B1129</v>
      </c>
      <c r="T15" s="264" t="str">
        <f>+Trame!K23</f>
        <v>salade coleslaw</v>
      </c>
      <c r="U15" s="265"/>
      <c r="V15" s="265"/>
      <c r="W15" s="265"/>
      <c r="X15" s="266"/>
      <c r="Y15" s="48" t="str">
        <f>+Trame!J29</f>
        <v>B1110</v>
      </c>
      <c r="Z15" s="97" t="str">
        <f>+Trame!K29</f>
        <v>Rillettes* (VPF) - Cornichon</v>
      </c>
      <c r="AA15" s="40"/>
      <c r="AB15" s="40"/>
      <c r="AC15" s="40"/>
      <c r="AD15" s="49"/>
    </row>
    <row r="16" spans="1:30" ht="16.5" customHeight="1" x14ac:dyDescent="0.25">
      <c r="A16" s="257" t="str">
        <f>+Trame!L5</f>
        <v>B1139</v>
      </c>
      <c r="B16" s="264" t="str">
        <f>+Trame!M5</f>
        <v>Carottes Râpées BIO</v>
      </c>
      <c r="C16" s="265">
        <v>77</v>
      </c>
      <c r="D16" s="265">
        <v>104</v>
      </c>
      <c r="E16" s="265">
        <v>8</v>
      </c>
      <c r="F16" s="49"/>
      <c r="G16" s="48" t="str">
        <f>+Trame!L11</f>
        <v>B1012</v>
      </c>
      <c r="H16" s="97" t="str">
        <f xml:space="preserve"> +Trame!M11</f>
        <v>Duo de chou vinaigrette</v>
      </c>
      <c r="I16" s="40"/>
      <c r="J16" s="40"/>
      <c r="K16" s="40"/>
      <c r="L16" s="49"/>
      <c r="M16" s="257" t="str">
        <f>+Trame!L17</f>
        <v>B1196</v>
      </c>
      <c r="N16" s="264" t="str">
        <f>+Trame!M17</f>
        <v>Salade Verte (SV)</v>
      </c>
      <c r="O16" s="265"/>
      <c r="P16" s="265"/>
      <c r="Q16" s="265"/>
      <c r="R16" s="266"/>
      <c r="S16" s="257" t="str">
        <f>+Trame!L23</f>
        <v>B1207</v>
      </c>
      <c r="T16" s="264" t="str">
        <f>+Trame!M23</f>
        <v>Taboulé</v>
      </c>
      <c r="U16" s="265"/>
      <c r="V16" s="265"/>
      <c r="W16" s="265"/>
      <c r="X16" s="266"/>
      <c r="Y16" s="48" t="str">
        <f>+Trame!L29</f>
        <v>B1264</v>
      </c>
      <c r="Z16" s="97" t="str">
        <f>+Trame!M29</f>
        <v>Betteraves Bio</v>
      </c>
      <c r="AA16" s="40">
        <v>79</v>
      </c>
      <c r="AB16" s="40">
        <v>104</v>
      </c>
      <c r="AC16" s="40">
        <v>10</v>
      </c>
      <c r="AD16" s="49"/>
    </row>
    <row r="17" spans="1:34" ht="16.5" customHeight="1" x14ac:dyDescent="0.25">
      <c r="A17" s="257"/>
      <c r="B17" s="264"/>
      <c r="C17" s="267"/>
      <c r="D17" s="267"/>
      <c r="E17" s="267"/>
      <c r="F17" s="49"/>
      <c r="G17" s="48"/>
      <c r="H17" s="97"/>
      <c r="I17" s="52"/>
      <c r="J17" s="52"/>
      <c r="K17" s="52"/>
      <c r="L17" s="49"/>
      <c r="M17" s="257"/>
      <c r="N17" s="264"/>
      <c r="O17" s="267"/>
      <c r="P17" s="267"/>
      <c r="Q17" s="267"/>
      <c r="R17" s="266"/>
      <c r="S17" s="257"/>
      <c r="T17" s="264"/>
      <c r="U17" s="267"/>
      <c r="V17" s="267"/>
      <c r="W17" s="267"/>
      <c r="X17" s="266"/>
      <c r="Y17" s="48"/>
      <c r="Z17" s="97"/>
      <c r="AA17" s="52"/>
      <c r="AB17" s="52"/>
      <c r="AC17" s="52"/>
      <c r="AD17" s="49"/>
    </row>
    <row r="18" spans="1:34" ht="16.5" customHeight="1" x14ac:dyDescent="0.2">
      <c r="A18" s="268" t="s">
        <v>476</v>
      </c>
      <c r="B18" s="264"/>
      <c r="C18" s="267"/>
      <c r="D18" s="267"/>
      <c r="E18" s="267"/>
      <c r="F18" s="49"/>
      <c r="G18" s="53" t="s">
        <v>476</v>
      </c>
      <c r="H18" s="97"/>
      <c r="I18" s="52"/>
      <c r="J18" s="52"/>
      <c r="K18" s="52"/>
      <c r="L18" s="49"/>
      <c r="M18" s="268" t="s">
        <v>476</v>
      </c>
      <c r="N18" s="264"/>
      <c r="O18" s="267"/>
      <c r="P18" s="267"/>
      <c r="Q18" s="267"/>
      <c r="R18" s="266"/>
      <c r="S18" s="268" t="s">
        <v>476</v>
      </c>
      <c r="T18" s="264"/>
      <c r="U18" s="267"/>
      <c r="V18" s="267"/>
      <c r="W18" s="267"/>
      <c r="X18" s="266"/>
      <c r="Y18" s="53" t="s">
        <v>476</v>
      </c>
      <c r="Z18" s="97"/>
      <c r="AA18" s="52"/>
      <c r="AB18" s="52"/>
      <c r="AC18" s="52"/>
      <c r="AD18" s="49"/>
    </row>
    <row r="19" spans="1:34" ht="16.5" customHeight="1" x14ac:dyDescent="0.25">
      <c r="A19" s="269" t="str">
        <f>+Declinaison!$H$3</f>
        <v>B1013</v>
      </c>
      <c r="B19" s="270" t="str">
        <f>+Declinaison!$I$3</f>
        <v>Carottes Râpées</v>
      </c>
      <c r="C19" s="265"/>
      <c r="D19" s="265"/>
      <c r="E19" s="265"/>
      <c r="F19" s="49"/>
      <c r="G19" s="54" t="str">
        <f>+Declinaison!$H$3</f>
        <v>B1013</v>
      </c>
      <c r="H19" s="70" t="str">
        <f>+Declinaison!$I$3</f>
        <v>Carottes Râpées</v>
      </c>
      <c r="I19" s="40"/>
      <c r="J19" s="40"/>
      <c r="K19" s="40"/>
      <c r="L19" s="49"/>
      <c r="M19" s="269" t="str">
        <f>+Declinaison!$H$3</f>
        <v>B1013</v>
      </c>
      <c r="N19" s="270" t="str">
        <f>+Declinaison!$I$3</f>
        <v>Carottes Râpées</v>
      </c>
      <c r="O19" s="265"/>
      <c r="P19" s="265"/>
      <c r="Q19" s="265"/>
      <c r="R19" s="266"/>
      <c r="S19" s="269" t="str">
        <f>+Declinaison!$H$3</f>
        <v>B1013</v>
      </c>
      <c r="T19" s="270" t="str">
        <f>+Declinaison!$I$3</f>
        <v>Carottes Râpées</v>
      </c>
      <c r="U19" s="265"/>
      <c r="V19" s="265"/>
      <c r="W19" s="265"/>
      <c r="X19" s="266"/>
      <c r="Y19" s="54" t="str">
        <f>+Declinaison!$H$3</f>
        <v>B1013</v>
      </c>
      <c r="Z19" s="70" t="str">
        <f>+Declinaison!$I$3</f>
        <v>Carottes Râpées</v>
      </c>
      <c r="AA19" s="40"/>
      <c r="AB19" s="40"/>
      <c r="AC19" s="40"/>
      <c r="AD19" s="49"/>
    </row>
    <row r="20" spans="1:34" ht="16.5" customHeight="1" x14ac:dyDescent="0.25">
      <c r="A20" s="257"/>
      <c r="B20" s="264"/>
      <c r="C20" s="267"/>
      <c r="D20" s="267"/>
      <c r="E20" s="267"/>
      <c r="F20" s="49"/>
      <c r="G20" s="48"/>
      <c r="H20" s="97"/>
      <c r="I20" s="52"/>
      <c r="J20" s="52"/>
      <c r="K20" s="52"/>
      <c r="L20" s="49"/>
      <c r="M20" s="257"/>
      <c r="N20" s="264"/>
      <c r="O20" s="267"/>
      <c r="P20" s="267"/>
      <c r="Q20" s="267"/>
      <c r="R20" s="266"/>
      <c r="S20" s="257"/>
      <c r="T20" s="264"/>
      <c r="U20" s="267"/>
      <c r="V20" s="267"/>
      <c r="W20" s="267"/>
      <c r="X20" s="266"/>
      <c r="Y20" s="48"/>
      <c r="Z20" s="97"/>
      <c r="AA20" s="52"/>
      <c r="AB20" s="52"/>
      <c r="AC20" s="52"/>
      <c r="AD20" s="49"/>
    </row>
    <row r="21" spans="1:34" s="64" customFormat="1" x14ac:dyDescent="0.2">
      <c r="A21" s="61">
        <f>SUM(C21:E21)</f>
        <v>189</v>
      </c>
      <c r="B21" s="62" t="s">
        <v>477</v>
      </c>
      <c r="C21" s="61">
        <f>SUM(C15:C19)</f>
        <v>77</v>
      </c>
      <c r="D21" s="61">
        <f>SUM(D15:D19)</f>
        <v>104</v>
      </c>
      <c r="E21" s="61">
        <f>SUM(E15:E19)</f>
        <v>8</v>
      </c>
      <c r="F21" s="63"/>
      <c r="G21" s="61">
        <f>SUM(I21:K21)</f>
        <v>188</v>
      </c>
      <c r="H21" s="62" t="s">
        <v>477</v>
      </c>
      <c r="I21" s="61">
        <f>SUM(I15:I19)</f>
        <v>78</v>
      </c>
      <c r="J21" s="61">
        <f>SUM(J15:J19)</f>
        <v>104</v>
      </c>
      <c r="K21" s="61">
        <f>SUM(K15:K19)</f>
        <v>6</v>
      </c>
      <c r="L21" s="63"/>
      <c r="M21" s="271">
        <f>SUM(O21:Q21)</f>
        <v>0</v>
      </c>
      <c r="N21" s="272" t="s">
        <v>477</v>
      </c>
      <c r="O21" s="61">
        <f>SUM(O15:O19)</f>
        <v>0</v>
      </c>
      <c r="P21" s="61">
        <f>SUM(P15:P19)</f>
        <v>0</v>
      </c>
      <c r="Q21" s="61">
        <f>SUM(Q15:Q19)</f>
        <v>0</v>
      </c>
      <c r="R21" s="273"/>
      <c r="S21" s="271">
        <f>SUM(U21:W21)</f>
        <v>0</v>
      </c>
      <c r="T21" s="272" t="s">
        <v>477</v>
      </c>
      <c r="U21" s="61">
        <f>SUM(U15:U19)</f>
        <v>0</v>
      </c>
      <c r="V21" s="61">
        <f>SUM(V15:V19)</f>
        <v>0</v>
      </c>
      <c r="W21" s="61">
        <f>SUM(W15:W19)</f>
        <v>0</v>
      </c>
      <c r="X21" s="273"/>
      <c r="Y21" s="61">
        <f>SUM(AA21:AC21)</f>
        <v>193</v>
      </c>
      <c r="Z21" s="62" t="s">
        <v>477</v>
      </c>
      <c r="AA21" s="61">
        <f>SUM(AA15:AA19)</f>
        <v>79</v>
      </c>
      <c r="AB21" s="61">
        <f>SUM(AB15:AB19)</f>
        <v>104</v>
      </c>
      <c r="AC21" s="61">
        <f>SUM(AC15:AC19)</f>
        <v>10</v>
      </c>
      <c r="AD21" s="63"/>
    </row>
    <row r="22" spans="1:34" ht="13.5" x14ac:dyDescent="0.25">
      <c r="A22" s="48"/>
      <c r="B22" s="228"/>
      <c r="C22" s="50"/>
      <c r="D22" s="50"/>
      <c r="E22" s="50"/>
      <c r="F22" s="49"/>
      <c r="G22" s="48"/>
      <c r="H22" s="228"/>
      <c r="I22" s="50"/>
      <c r="J22" s="50"/>
      <c r="K22" s="50"/>
      <c r="L22" s="49"/>
      <c r="M22" s="257"/>
      <c r="N22" s="274"/>
      <c r="O22" s="275"/>
      <c r="P22" s="275"/>
      <c r="Q22" s="275"/>
      <c r="R22" s="266"/>
      <c r="S22" s="257"/>
      <c r="T22" s="274"/>
      <c r="U22" s="275"/>
      <c r="V22" s="275"/>
      <c r="W22" s="275"/>
      <c r="X22" s="266"/>
      <c r="Y22" s="48"/>
      <c r="Z22" s="228"/>
      <c r="AA22" s="50"/>
      <c r="AB22" s="50"/>
      <c r="AC22" s="50"/>
      <c r="AD22" s="49"/>
      <c r="AE22" s="55"/>
      <c r="AF22" s="55"/>
      <c r="AG22" s="55"/>
      <c r="AH22" s="55"/>
    </row>
    <row r="23" spans="1:34" ht="13.5" x14ac:dyDescent="0.25">
      <c r="A23" s="48"/>
      <c r="B23" s="228"/>
      <c r="C23" s="50"/>
      <c r="D23" s="50"/>
      <c r="E23" s="50"/>
      <c r="F23" s="49"/>
      <c r="G23" s="48"/>
      <c r="H23" s="228"/>
      <c r="I23" s="50"/>
      <c r="J23" s="50"/>
      <c r="K23" s="50"/>
      <c r="L23" s="49"/>
      <c r="M23" s="257"/>
      <c r="N23" s="274"/>
      <c r="O23" s="275"/>
      <c r="P23" s="275"/>
      <c r="Q23" s="275"/>
      <c r="R23" s="266"/>
      <c r="S23" s="257"/>
      <c r="T23" s="274"/>
      <c r="U23" s="275"/>
      <c r="V23" s="275"/>
      <c r="W23" s="275"/>
      <c r="X23" s="266"/>
      <c r="Y23" s="48"/>
      <c r="Z23" s="228"/>
      <c r="AA23" s="50"/>
      <c r="AB23" s="50"/>
      <c r="AC23" s="50"/>
      <c r="AD23" s="49"/>
      <c r="AE23" s="55"/>
      <c r="AF23" s="55"/>
      <c r="AG23" s="55"/>
      <c r="AH23" s="55"/>
    </row>
    <row r="24" spans="1:34" s="20" customFormat="1" ht="12" customHeight="1" x14ac:dyDescent="0.2">
      <c r="A24" s="175" t="s">
        <v>382</v>
      </c>
      <c r="B24" s="176"/>
      <c r="C24" s="178" t="s">
        <v>473</v>
      </c>
      <c r="D24" s="178" t="s">
        <v>474</v>
      </c>
      <c r="E24" s="178" t="s">
        <v>475</v>
      </c>
      <c r="G24" s="175" t="s">
        <v>382</v>
      </c>
      <c r="H24" s="176"/>
      <c r="I24" s="178" t="s">
        <v>473</v>
      </c>
      <c r="J24" s="178" t="s">
        <v>474</v>
      </c>
      <c r="K24" s="178" t="s">
        <v>475</v>
      </c>
      <c r="M24" s="175" t="s">
        <v>382</v>
      </c>
      <c r="N24" s="176"/>
      <c r="O24" s="178" t="s">
        <v>473</v>
      </c>
      <c r="P24" s="178" t="s">
        <v>474</v>
      </c>
      <c r="Q24" s="178" t="s">
        <v>475</v>
      </c>
      <c r="R24" s="262"/>
      <c r="S24" s="175" t="s">
        <v>382</v>
      </c>
      <c r="T24" s="175"/>
      <c r="U24" s="175" t="s">
        <v>473</v>
      </c>
      <c r="V24" s="175" t="s">
        <v>474</v>
      </c>
      <c r="W24" s="175" t="s">
        <v>475</v>
      </c>
      <c r="X24" s="262"/>
      <c r="Y24" s="175" t="s">
        <v>382</v>
      </c>
      <c r="Z24" s="176"/>
      <c r="AA24" s="178" t="s">
        <v>473</v>
      </c>
      <c r="AB24" s="178" t="s">
        <v>474</v>
      </c>
      <c r="AC24" s="178" t="s">
        <v>475</v>
      </c>
    </row>
    <row r="25" spans="1:34" ht="16.5" customHeight="1" x14ac:dyDescent="0.25">
      <c r="A25" s="257" t="str">
        <f>+Trame!J6</f>
        <v>C2801</v>
      </c>
      <c r="B25" s="264" t="str">
        <f>+Trame!K6</f>
        <v>Ballotin de Dinde (FR) sce Moutarde</v>
      </c>
      <c r="C25" s="265"/>
      <c r="D25" s="265"/>
      <c r="E25" s="265"/>
      <c r="F25" s="49"/>
      <c r="G25" s="48" t="str">
        <f>+Trame!J12</f>
        <v>C1413</v>
      </c>
      <c r="H25" s="97" t="str">
        <f>+Trame!K12</f>
        <v>Duo de Quinoa Thaï aux Légumes (plat complet)</v>
      </c>
      <c r="I25" s="40"/>
      <c r="J25" s="40"/>
      <c r="K25" s="40"/>
      <c r="L25" s="49"/>
      <c r="M25" s="257" t="str">
        <f>+Trame!J18</f>
        <v>C1353</v>
      </c>
      <c r="N25" s="264" t="str">
        <f>+Trame!K18</f>
        <v>Cordon Bleu de dinde (VF)</v>
      </c>
      <c r="O25" s="265"/>
      <c r="P25" s="265"/>
      <c r="Q25" s="265"/>
      <c r="R25" s="266"/>
      <c r="S25" s="257" t="str">
        <f>+Trame!J24</f>
        <v>C1384</v>
      </c>
      <c r="T25" s="264" t="str">
        <f>+Trame!K24</f>
        <v>Coquillettes and cheese (plat complet)</v>
      </c>
      <c r="U25" s="265">
        <v>78</v>
      </c>
      <c r="V25" s="265">
        <v>106</v>
      </c>
      <c r="W25" s="265">
        <v>7</v>
      </c>
      <c r="X25" s="266"/>
      <c r="Y25" s="48" t="str">
        <f>+Trame!J30</f>
        <v>C1614</v>
      </c>
      <c r="Z25" s="97" t="str">
        <f>+Trame!K30</f>
        <v>Steak Haché (VBF) - Ketchup</v>
      </c>
      <c r="AA25" s="40"/>
      <c r="AB25" s="40"/>
      <c r="AC25" s="40"/>
      <c r="AD25" s="49"/>
    </row>
    <row r="26" spans="1:34" ht="16.5" customHeight="1" x14ac:dyDescent="0.25">
      <c r="A26" s="257" t="str">
        <f>+Trame!L6</f>
        <v>C1631</v>
      </c>
      <c r="B26" s="264" t="str">
        <f>+Trame!M6</f>
        <v>Tomato'Fish MSC</v>
      </c>
      <c r="C26" s="265"/>
      <c r="D26" s="265"/>
      <c r="E26" s="265"/>
      <c r="F26" s="49"/>
      <c r="G26" s="48" t="str">
        <f>+Trame!L12</f>
        <v>C1819</v>
      </c>
      <c r="H26" s="97" t="str">
        <f xml:space="preserve"> +Trame!M12</f>
        <v>Sauté de Veau (VF) aux Olives</v>
      </c>
      <c r="I26" s="40"/>
      <c r="J26" s="40"/>
      <c r="K26" s="40"/>
      <c r="L26" s="49"/>
      <c r="M26" s="257" t="str">
        <f>+Trame!L18</f>
        <v>C2031</v>
      </c>
      <c r="N26" s="264" t="str">
        <f>+Trame!M18</f>
        <v>Lasagnes Bolognaise VBF (plat complet)</v>
      </c>
      <c r="O26" s="265"/>
      <c r="P26" s="265"/>
      <c r="Q26" s="265"/>
      <c r="R26" s="266"/>
      <c r="S26" s="257" t="str">
        <f>+Trame!L24</f>
        <v>C1356</v>
      </c>
      <c r="T26" s="264" t="str">
        <f>+Trame!M24</f>
        <v>Ailes de poulet issue du Label Rouge</v>
      </c>
      <c r="U26" s="265"/>
      <c r="V26" s="265"/>
      <c r="W26" s="265"/>
      <c r="X26" s="266"/>
      <c r="Y26" s="48" t="str">
        <f>+Trame!L30</f>
        <v>C2532</v>
      </c>
      <c r="Z26" s="97" t="str">
        <f>+Trame!M30</f>
        <v>Cubes de colin MSC Sce Citron</v>
      </c>
      <c r="AA26" s="40"/>
      <c r="AB26" s="40"/>
      <c r="AC26" s="40"/>
      <c r="AD26" s="49"/>
    </row>
    <row r="27" spans="1:34" ht="16.5" customHeight="1" x14ac:dyDescent="0.25">
      <c r="A27" s="257"/>
      <c r="B27" s="264"/>
      <c r="C27" s="267"/>
      <c r="D27" s="267"/>
      <c r="E27" s="267"/>
      <c r="F27" s="49"/>
      <c r="G27" s="48"/>
      <c r="H27" s="97"/>
      <c r="I27" s="52"/>
      <c r="J27" s="52"/>
      <c r="K27" s="52"/>
      <c r="L27" s="49"/>
      <c r="M27" s="257"/>
      <c r="N27" s="264"/>
      <c r="O27" s="267"/>
      <c r="P27" s="267"/>
      <c r="Q27" s="267"/>
      <c r="R27" s="266"/>
      <c r="S27" s="257"/>
      <c r="T27" s="264"/>
      <c r="U27" s="267"/>
      <c r="V27" s="267"/>
      <c r="W27" s="267"/>
      <c r="X27" s="266"/>
      <c r="Y27" s="48"/>
      <c r="Z27" s="97"/>
      <c r="AA27" s="52"/>
      <c r="AB27" s="52"/>
      <c r="AC27" s="52"/>
      <c r="AD27" s="49"/>
    </row>
    <row r="28" spans="1:34" ht="16.5" customHeight="1" x14ac:dyDescent="0.2">
      <c r="A28" s="268" t="s">
        <v>476</v>
      </c>
      <c r="B28" s="264"/>
      <c r="C28" s="267"/>
      <c r="D28" s="267"/>
      <c r="E28" s="267"/>
      <c r="G28" s="53" t="s">
        <v>476</v>
      </c>
      <c r="H28" s="97"/>
      <c r="I28" s="52"/>
      <c r="J28" s="52"/>
      <c r="K28" s="52"/>
      <c r="M28" s="268" t="s">
        <v>476</v>
      </c>
      <c r="N28" s="264"/>
      <c r="O28" s="267"/>
      <c r="P28" s="267"/>
      <c r="Q28" s="267"/>
      <c r="R28" s="259"/>
      <c r="S28" s="268" t="s">
        <v>476</v>
      </c>
      <c r="T28" s="264"/>
      <c r="U28" s="267"/>
      <c r="V28" s="267"/>
      <c r="W28" s="267"/>
      <c r="X28" s="259"/>
      <c r="Y28" s="53" t="s">
        <v>476</v>
      </c>
      <c r="Z28" s="97"/>
      <c r="AA28" s="52"/>
      <c r="AB28" s="52"/>
      <c r="AC28" s="52"/>
    </row>
    <row r="29" spans="1:34" ht="16.5" customHeight="1" x14ac:dyDescent="0.25">
      <c r="A29" s="269" t="str">
        <f>+Declinaison!$H$13</f>
        <v>C1407</v>
      </c>
      <c r="B29" s="270" t="str">
        <f>+Declinaison!$I$13</f>
        <v>Filet de Colin/Hoki MSC meunière.</v>
      </c>
      <c r="C29" s="265"/>
      <c r="D29" s="265"/>
      <c r="E29" s="265"/>
      <c r="F29" s="49"/>
      <c r="G29" s="54" t="str">
        <f>+Declinaison!$H$13</f>
        <v>C1407</v>
      </c>
      <c r="H29" s="70" t="str">
        <f>+Declinaison!$I$13</f>
        <v>Filet de Colin/Hoki MSC meunière.</v>
      </c>
      <c r="I29" s="40"/>
      <c r="J29" s="40"/>
      <c r="K29" s="40"/>
      <c r="L29" s="49"/>
      <c r="M29" s="269" t="str">
        <f>+Declinaison!$H$13</f>
        <v>C1407</v>
      </c>
      <c r="N29" s="270" t="str">
        <f>+Declinaison!$I$13</f>
        <v>Filet de Colin/Hoki MSC meunière.</v>
      </c>
      <c r="O29" s="265"/>
      <c r="P29" s="265"/>
      <c r="Q29" s="265"/>
      <c r="R29" s="266"/>
      <c r="S29" s="269" t="str">
        <f>+Declinaison!$H$13</f>
        <v>C1407</v>
      </c>
      <c r="T29" s="270" t="str">
        <f>+Declinaison!$I$13</f>
        <v>Filet de Colin/Hoki MSC meunière.</v>
      </c>
      <c r="U29" s="265"/>
      <c r="V29" s="265"/>
      <c r="W29" s="265"/>
      <c r="X29" s="266"/>
      <c r="Y29" s="54" t="str">
        <f>+Declinaison!$H$13</f>
        <v>C1407</v>
      </c>
      <c r="Z29" s="70" t="str">
        <f>+Declinaison!$I$13</f>
        <v>Filet de Colin/Hoki MSC meunière.</v>
      </c>
      <c r="AA29" s="40">
        <v>79</v>
      </c>
      <c r="AB29" s="40">
        <v>103</v>
      </c>
      <c r="AC29" s="40">
        <v>10</v>
      </c>
      <c r="AD29" s="49"/>
    </row>
    <row r="30" spans="1:34" ht="16.5" customHeight="1" x14ac:dyDescent="0.25">
      <c r="A30" s="269" t="str">
        <f>+Declinaison!$H$14</f>
        <v>C2446</v>
      </c>
      <c r="B30" s="270" t="str">
        <f>+Declinaison!$I$14</f>
        <v>Steak Haché au Jus (VBF)</v>
      </c>
      <c r="C30" s="265">
        <v>77</v>
      </c>
      <c r="D30" s="265">
        <v>103</v>
      </c>
      <c r="E30" s="265">
        <v>8</v>
      </c>
      <c r="F30" s="49"/>
      <c r="G30" s="54" t="str">
        <f>+Declinaison!$H$14</f>
        <v>C2446</v>
      </c>
      <c r="H30" s="70" t="str">
        <f>+Declinaison!$I$14</f>
        <v>Steak Haché au Jus (VBF)</v>
      </c>
      <c r="I30" s="40"/>
      <c r="J30" s="40"/>
      <c r="K30" s="40"/>
      <c r="L30" s="49"/>
      <c r="M30" s="269" t="str">
        <f>+Declinaison!$H$14</f>
        <v>C2446</v>
      </c>
      <c r="N30" s="270" t="str">
        <f>+Declinaison!$I$14</f>
        <v>Steak Haché au Jus (VBF)</v>
      </c>
      <c r="O30" s="265"/>
      <c r="P30" s="265"/>
      <c r="Q30" s="265"/>
      <c r="R30" s="266"/>
      <c r="S30" s="269" t="str">
        <f>+Declinaison!$H$14</f>
        <v>C2446</v>
      </c>
      <c r="T30" s="270" t="str">
        <f>+Declinaison!$I$14</f>
        <v>Steak Haché au Jus (VBF)</v>
      </c>
      <c r="U30" s="265"/>
      <c r="V30" s="265"/>
      <c r="W30" s="265"/>
      <c r="X30" s="266"/>
      <c r="Y30" s="54" t="str">
        <f>+Declinaison!$H$14</f>
        <v>C2446</v>
      </c>
      <c r="Z30" s="70" t="str">
        <f>+Declinaison!$I$14</f>
        <v>Steak Haché au Jus (VBF)</v>
      </c>
      <c r="AA30" s="40"/>
      <c r="AB30" s="40"/>
      <c r="AC30" s="40"/>
      <c r="AD30" s="49"/>
    </row>
    <row r="31" spans="1:34" ht="16.5" customHeight="1" x14ac:dyDescent="0.25">
      <c r="A31" s="269" t="str">
        <f>+Declinaison!$H$15</f>
        <v>C1534</v>
      </c>
      <c r="B31" s="270" t="str">
        <f>+Declinaison!$I$15</f>
        <v>Poulet Rôti au jus</v>
      </c>
      <c r="C31" s="265"/>
      <c r="D31" s="265"/>
      <c r="E31" s="265"/>
      <c r="F31" s="49"/>
      <c r="G31" s="54" t="str">
        <f>+Declinaison!$H$15</f>
        <v>C1534</v>
      </c>
      <c r="H31" s="70" t="str">
        <f>+Declinaison!$I$15</f>
        <v>Poulet Rôti au jus</v>
      </c>
      <c r="I31" s="40">
        <v>78</v>
      </c>
      <c r="J31" s="40">
        <v>103</v>
      </c>
      <c r="K31" s="40">
        <v>6</v>
      </c>
      <c r="L31" s="49"/>
      <c r="M31" s="269" t="str">
        <f>+Declinaison!$H$15</f>
        <v>C1534</v>
      </c>
      <c r="N31" s="270" t="str">
        <f>+Declinaison!$I$15</f>
        <v>Poulet Rôti au jus</v>
      </c>
      <c r="O31" s="265"/>
      <c r="P31" s="265"/>
      <c r="Q31" s="265"/>
      <c r="R31" s="266"/>
      <c r="S31" s="269" t="str">
        <f>+Declinaison!$H$15</f>
        <v>C1534</v>
      </c>
      <c r="T31" s="270" t="str">
        <f>+Declinaison!$I$15</f>
        <v>Poulet Rôti au jus</v>
      </c>
      <c r="U31" s="265"/>
      <c r="V31" s="265"/>
      <c r="W31" s="265"/>
      <c r="X31" s="266"/>
      <c r="Y31" s="54" t="str">
        <f>+Declinaison!$H$15</f>
        <v>C1534</v>
      </c>
      <c r="Z31" s="70" t="str">
        <f>+Declinaison!$I$15</f>
        <v>Poulet Rôti au jus</v>
      </c>
      <c r="AA31" s="40"/>
      <c r="AB31" s="40"/>
      <c r="AC31" s="40"/>
      <c r="AD31" s="49"/>
    </row>
    <row r="32" spans="1:34" ht="16.5" customHeight="1" x14ac:dyDescent="0.25">
      <c r="A32" s="48"/>
      <c r="B32" s="97"/>
      <c r="C32" s="52"/>
      <c r="D32" s="52"/>
      <c r="E32" s="52"/>
      <c r="F32" s="49"/>
      <c r="G32" s="48"/>
      <c r="H32" s="97"/>
      <c r="I32" s="52"/>
      <c r="J32" s="52"/>
      <c r="K32" s="52"/>
      <c r="L32" s="49"/>
      <c r="M32" s="257"/>
      <c r="N32" s="264"/>
      <c r="O32" s="267"/>
      <c r="P32" s="267"/>
      <c r="Q32" s="267"/>
      <c r="R32" s="266"/>
      <c r="S32" s="257"/>
      <c r="T32" s="264"/>
      <c r="U32" s="267"/>
      <c r="V32" s="267"/>
      <c r="W32" s="267"/>
      <c r="X32" s="266"/>
      <c r="Y32" s="48"/>
      <c r="Z32" s="97"/>
      <c r="AA32" s="52"/>
      <c r="AB32" s="52"/>
      <c r="AC32" s="52"/>
      <c r="AD32" s="49"/>
    </row>
    <row r="33" spans="1:30" ht="16.5" customHeight="1" x14ac:dyDescent="0.2">
      <c r="A33" s="61">
        <f>SUM(C33:E33)</f>
        <v>188</v>
      </c>
      <c r="B33" s="62" t="s">
        <v>477</v>
      </c>
      <c r="C33" s="61">
        <f>SUM(C25:C31)</f>
        <v>77</v>
      </c>
      <c r="D33" s="61">
        <f>SUM(D25:D31)</f>
        <v>103</v>
      </c>
      <c r="E33" s="61">
        <f>SUM(E25:E31)</f>
        <v>8</v>
      </c>
      <c r="F33" s="49"/>
      <c r="G33" s="61">
        <f>SUM(I33:K33)</f>
        <v>187</v>
      </c>
      <c r="H33" s="62" t="s">
        <v>477</v>
      </c>
      <c r="I33" s="61">
        <f>SUM(I25:I31)</f>
        <v>78</v>
      </c>
      <c r="J33" s="61">
        <f>SUM(J25:J31)</f>
        <v>103</v>
      </c>
      <c r="K33" s="61">
        <f>SUM(K25:K31)</f>
        <v>6</v>
      </c>
      <c r="L33" s="49"/>
      <c r="M33" s="271">
        <f>SUM(O33:Q33)</f>
        <v>0</v>
      </c>
      <c r="N33" s="272" t="s">
        <v>477</v>
      </c>
      <c r="O33" s="61">
        <f>SUM(O25:O31)</f>
        <v>0</v>
      </c>
      <c r="P33" s="61">
        <f>SUM(P25:P31)</f>
        <v>0</v>
      </c>
      <c r="Q33" s="61">
        <f>SUM(Q25:Q31)</f>
        <v>0</v>
      </c>
      <c r="R33" s="266"/>
      <c r="S33" s="271">
        <f>SUM(U33:W33)</f>
        <v>191</v>
      </c>
      <c r="T33" s="272" t="s">
        <v>477</v>
      </c>
      <c r="U33" s="61">
        <f>SUM(U25:U31)</f>
        <v>78</v>
      </c>
      <c r="V33" s="61">
        <f>SUM(V25:V31)</f>
        <v>106</v>
      </c>
      <c r="W33" s="61">
        <f>SUM(W25:W31)</f>
        <v>7</v>
      </c>
      <c r="X33" s="266"/>
      <c r="Y33" s="61">
        <f>SUM(AA33:AC33)</f>
        <v>192</v>
      </c>
      <c r="Z33" s="62" t="s">
        <v>477</v>
      </c>
      <c r="AA33" s="61">
        <f>SUM(AA25:AA31)</f>
        <v>79</v>
      </c>
      <c r="AB33" s="61">
        <f>SUM(AB25:AB31)</f>
        <v>103</v>
      </c>
      <c r="AC33" s="61">
        <f>SUM(AC25:AC31)</f>
        <v>10</v>
      </c>
      <c r="AD33" s="49"/>
    </row>
    <row r="34" spans="1:30" ht="13.5" x14ac:dyDescent="0.25">
      <c r="A34" s="48"/>
      <c r="B34" s="228"/>
      <c r="C34" s="50"/>
      <c r="D34" s="50"/>
      <c r="E34" s="50"/>
      <c r="F34" s="49"/>
      <c r="G34" s="48"/>
      <c r="H34" s="228"/>
      <c r="I34" s="50"/>
      <c r="J34" s="50"/>
      <c r="K34" s="50"/>
      <c r="L34" s="49"/>
      <c r="M34" s="257"/>
      <c r="N34" s="274"/>
      <c r="O34" s="275"/>
      <c r="P34" s="275"/>
      <c r="Q34" s="275"/>
      <c r="R34" s="266"/>
      <c r="S34" s="257"/>
      <c r="T34" s="274"/>
      <c r="U34" s="275"/>
      <c r="V34" s="275"/>
      <c r="W34" s="275"/>
      <c r="X34" s="266"/>
      <c r="Y34" s="48"/>
      <c r="Z34" s="228"/>
      <c r="AA34" s="50"/>
      <c r="AB34" s="50"/>
      <c r="AC34" s="50"/>
      <c r="AD34" s="49"/>
    </row>
    <row r="35" spans="1:30" ht="13.5" x14ac:dyDescent="0.25">
      <c r="A35" s="48"/>
      <c r="B35" s="228"/>
      <c r="C35" s="50"/>
      <c r="D35" s="50"/>
      <c r="E35" s="50"/>
      <c r="F35" s="49"/>
      <c r="G35" s="48"/>
      <c r="H35" s="228"/>
      <c r="I35" s="50"/>
      <c r="J35" s="50"/>
      <c r="K35" s="50"/>
      <c r="L35" s="49"/>
      <c r="M35" s="257"/>
      <c r="N35" s="274"/>
      <c r="O35" s="275"/>
      <c r="P35" s="275"/>
      <c r="Q35" s="275"/>
      <c r="R35" s="266"/>
      <c r="S35" s="257"/>
      <c r="T35" s="274"/>
      <c r="U35" s="275"/>
      <c r="V35" s="275"/>
      <c r="W35" s="275"/>
      <c r="X35" s="266"/>
      <c r="Y35" s="48"/>
      <c r="Z35" s="228"/>
      <c r="AA35" s="50"/>
      <c r="AB35" s="50"/>
      <c r="AC35" s="50"/>
      <c r="AD35" s="49"/>
    </row>
    <row r="36" spans="1:30" s="20" customFormat="1" ht="12" customHeight="1" x14ac:dyDescent="0.2">
      <c r="A36" s="175" t="s">
        <v>383</v>
      </c>
      <c r="B36" s="176"/>
      <c r="C36" s="178" t="s">
        <v>473</v>
      </c>
      <c r="D36" s="178" t="s">
        <v>474</v>
      </c>
      <c r="E36" s="178" t="s">
        <v>475</v>
      </c>
      <c r="G36" s="175" t="s">
        <v>383</v>
      </c>
      <c r="H36" s="176"/>
      <c r="I36" s="178" t="s">
        <v>473</v>
      </c>
      <c r="J36" s="178" t="s">
        <v>474</v>
      </c>
      <c r="K36" s="178" t="s">
        <v>475</v>
      </c>
      <c r="M36" s="175" t="s">
        <v>383</v>
      </c>
      <c r="N36" s="175"/>
      <c r="O36" s="175" t="s">
        <v>473</v>
      </c>
      <c r="P36" s="175" t="s">
        <v>474</v>
      </c>
      <c r="Q36" s="175" t="s">
        <v>475</v>
      </c>
      <c r="R36" s="262"/>
      <c r="S36" s="175" t="s">
        <v>383</v>
      </c>
      <c r="T36" s="175"/>
      <c r="U36" s="175" t="s">
        <v>473</v>
      </c>
      <c r="V36" s="175" t="s">
        <v>474</v>
      </c>
      <c r="W36" s="175" t="s">
        <v>475</v>
      </c>
      <c r="X36" s="262"/>
      <c r="Y36" s="175" t="s">
        <v>383</v>
      </c>
      <c r="Z36" s="176"/>
      <c r="AA36" s="178" t="s">
        <v>473</v>
      </c>
      <c r="AB36" s="178" t="s">
        <v>474</v>
      </c>
      <c r="AC36" s="178" t="s">
        <v>475</v>
      </c>
    </row>
    <row r="37" spans="1:30" ht="16.5" customHeight="1" x14ac:dyDescent="0.25">
      <c r="A37" s="257" t="str">
        <f>+Trame!J7</f>
        <v>D1818</v>
      </c>
      <c r="B37" s="264" t="str">
        <f>+Trame!K7</f>
        <v>Riz Blanc</v>
      </c>
      <c r="C37" s="265"/>
      <c r="D37" s="265"/>
      <c r="E37" s="265"/>
      <c r="F37" s="49"/>
      <c r="G37" s="48" t="str">
        <f>+Trame!J13</f>
        <v>C1882</v>
      </c>
      <c r="H37" s="97" t="str">
        <f>+Trame!K13</f>
        <v>(Plat Complet)</v>
      </c>
      <c r="I37" s="40"/>
      <c r="J37" s="40"/>
      <c r="K37" s="40"/>
      <c r="L37" s="49"/>
      <c r="M37" s="257" t="str">
        <f>+Trame!J19</f>
        <v>D2233</v>
      </c>
      <c r="N37" s="264" t="str">
        <f>+Trame!K19</f>
        <v>Haricots Beurre CE2</v>
      </c>
      <c r="O37" s="265"/>
      <c r="P37" s="265"/>
      <c r="Q37" s="265"/>
      <c r="R37" s="266"/>
      <c r="S37" s="257" t="str">
        <f>+Trame!J25</f>
        <v>C1882</v>
      </c>
      <c r="T37" s="264" t="str">
        <f>+Trame!K25</f>
        <v>(Plat Complet)</v>
      </c>
      <c r="U37" s="265">
        <v>78</v>
      </c>
      <c r="V37" s="265">
        <v>106</v>
      </c>
      <c r="W37" s="265">
        <v>7</v>
      </c>
      <c r="X37" s="266"/>
      <c r="Y37" s="48" t="str">
        <f>+Trame!J31</f>
        <v>D2018</v>
      </c>
      <c r="Z37" s="97" t="str">
        <f>+Trame!K31</f>
        <v>Gratin de Chou Fleur &amp; PDT</v>
      </c>
      <c r="AA37" s="40">
        <v>79</v>
      </c>
      <c r="AB37" s="40">
        <v>105</v>
      </c>
      <c r="AC37" s="40">
        <v>10</v>
      </c>
      <c r="AD37" s="49"/>
    </row>
    <row r="38" spans="1:30" ht="16.5" customHeight="1" x14ac:dyDescent="0.25">
      <c r="A38" s="257" t="str">
        <f>+Trame!L7</f>
        <v>D1725</v>
      </c>
      <c r="B38" s="264" t="str">
        <f>+Trame!M7</f>
        <v>Haricots Verts CE2 Persillés</v>
      </c>
      <c r="C38" s="265"/>
      <c r="D38" s="265"/>
      <c r="E38" s="265"/>
      <c r="F38" s="49"/>
      <c r="G38" s="48" t="str">
        <f>+Trame!L13</f>
        <v>D1678</v>
      </c>
      <c r="H38" s="97" t="str">
        <f xml:space="preserve"> +Trame!M13</f>
        <v>Carottes BIO</v>
      </c>
      <c r="I38" s="40">
        <v>39</v>
      </c>
      <c r="J38" s="40">
        <v>52</v>
      </c>
      <c r="K38" s="40">
        <v>3</v>
      </c>
      <c r="L38" s="49"/>
      <c r="M38" s="257" t="str">
        <f>+Trame!L19</f>
        <v>C1882</v>
      </c>
      <c r="N38" s="264" t="str">
        <f>+Trame!M19</f>
        <v>(plat complet)</v>
      </c>
      <c r="O38" s="265"/>
      <c r="P38" s="265"/>
      <c r="Q38" s="265"/>
      <c r="R38" s="266"/>
      <c r="S38" s="257" t="str">
        <f>+Trame!L25</f>
        <v>D1728</v>
      </c>
      <c r="T38" s="264" t="str">
        <f>+Trame!M25</f>
        <v>Jardinière de légumes CE2 (carottes, navets, pois, haricots)</v>
      </c>
      <c r="U38" s="265"/>
      <c r="V38" s="265"/>
      <c r="W38" s="265"/>
      <c r="X38" s="266"/>
      <c r="Y38" s="48" t="str">
        <f>+Trame!L31</f>
        <v>D1816</v>
      </c>
      <c r="Z38" s="97" t="str">
        <f>+Trame!M31</f>
        <v>Riz Sauvage</v>
      </c>
      <c r="AA38" s="40"/>
      <c r="AB38" s="40"/>
      <c r="AC38" s="40"/>
      <c r="AD38" s="49"/>
    </row>
    <row r="39" spans="1:30" ht="16.5" customHeight="1" x14ac:dyDescent="0.25">
      <c r="A39" s="257"/>
      <c r="B39" s="264"/>
      <c r="C39" s="267"/>
      <c r="D39" s="267"/>
      <c r="E39" s="267"/>
      <c r="F39" s="49"/>
      <c r="G39" s="48"/>
      <c r="H39" s="97"/>
      <c r="I39" s="52"/>
      <c r="J39" s="52"/>
      <c r="K39" s="52"/>
      <c r="L39" s="49"/>
      <c r="M39" s="257"/>
      <c r="N39" s="264"/>
      <c r="O39" s="267"/>
      <c r="P39" s="267"/>
      <c r="Q39" s="267"/>
      <c r="R39" s="266"/>
      <c r="S39" s="257"/>
      <c r="T39" s="264"/>
      <c r="U39" s="267"/>
      <c r="V39" s="267"/>
      <c r="W39" s="267"/>
      <c r="X39" s="266"/>
      <c r="Y39" s="48"/>
      <c r="Z39" s="97"/>
      <c r="AA39" s="52"/>
      <c r="AB39" s="52"/>
      <c r="AC39" s="52"/>
      <c r="AD39" s="49"/>
    </row>
    <row r="40" spans="1:30" ht="16.5" customHeight="1" x14ac:dyDescent="0.2">
      <c r="A40" s="268" t="s">
        <v>476</v>
      </c>
      <c r="B40" s="264"/>
      <c r="C40" s="267"/>
      <c r="D40" s="267"/>
      <c r="E40" s="267"/>
      <c r="F40" s="49"/>
      <c r="G40" s="53" t="s">
        <v>476</v>
      </c>
      <c r="H40" s="97"/>
      <c r="I40" s="52"/>
      <c r="J40" s="52"/>
      <c r="K40" s="52"/>
      <c r="L40" s="49"/>
      <c r="M40" s="268" t="s">
        <v>476</v>
      </c>
      <c r="N40" s="264"/>
      <c r="O40" s="267"/>
      <c r="P40" s="267"/>
      <c r="Q40" s="267"/>
      <c r="R40" s="266"/>
      <c r="S40" s="268" t="s">
        <v>476</v>
      </c>
      <c r="T40" s="264"/>
      <c r="U40" s="267"/>
      <c r="V40" s="267"/>
      <c r="W40" s="267"/>
      <c r="X40" s="266"/>
      <c r="Y40" s="53" t="s">
        <v>476</v>
      </c>
      <c r="Z40" s="97"/>
      <c r="AA40" s="52"/>
      <c r="AB40" s="52"/>
      <c r="AC40" s="52"/>
      <c r="AD40" s="49"/>
    </row>
    <row r="41" spans="1:30" ht="16.5" customHeight="1" x14ac:dyDescent="0.25">
      <c r="A41" s="269" t="str">
        <f>+Declinaison!$H$26</f>
        <v>D1818</v>
      </c>
      <c r="B41" s="270" t="str">
        <f>+Declinaison!$I$26</f>
        <v>Riz Blanc</v>
      </c>
      <c r="C41" s="265">
        <v>38</v>
      </c>
      <c r="D41" s="265">
        <v>53</v>
      </c>
      <c r="E41" s="265">
        <v>4</v>
      </c>
      <c r="F41" s="49"/>
      <c r="G41" s="54" t="str">
        <f>+Declinaison!$H$26</f>
        <v>D1818</v>
      </c>
      <c r="H41" s="70" t="str">
        <f>+Declinaison!$I$26</f>
        <v>Riz Blanc</v>
      </c>
      <c r="I41" s="40">
        <v>39</v>
      </c>
      <c r="J41" s="40">
        <v>53</v>
      </c>
      <c r="K41" s="40">
        <v>3</v>
      </c>
      <c r="L41" s="49"/>
      <c r="M41" s="269" t="str">
        <f>+Declinaison!$H$26</f>
        <v>D1818</v>
      </c>
      <c r="N41" s="270" t="str">
        <f>+Declinaison!$I$26</f>
        <v>Riz Blanc</v>
      </c>
      <c r="O41" s="265"/>
      <c r="P41" s="265"/>
      <c r="Q41" s="265"/>
      <c r="R41" s="266"/>
      <c r="S41" s="269" t="str">
        <f>+Declinaison!$H$26</f>
        <v>D1818</v>
      </c>
      <c r="T41" s="270" t="str">
        <f>+Declinaison!$I$26</f>
        <v>Riz Blanc</v>
      </c>
      <c r="U41" s="265"/>
      <c r="V41" s="265"/>
      <c r="W41" s="265"/>
      <c r="X41" s="266"/>
      <c r="Y41" s="54" t="str">
        <f>+Declinaison!$H$26</f>
        <v>D1818</v>
      </c>
      <c r="Z41" s="70" t="str">
        <f>+Declinaison!$I$26</f>
        <v>Riz Blanc</v>
      </c>
      <c r="AA41" s="40"/>
      <c r="AB41" s="40"/>
      <c r="AC41" s="40"/>
      <c r="AD41" s="49"/>
    </row>
    <row r="42" spans="1:30" ht="16.5" customHeight="1" x14ac:dyDescent="0.25">
      <c r="A42" s="269" t="str">
        <f>+Declinaison!$H$27</f>
        <v>D1725</v>
      </c>
      <c r="B42" s="270" t="str">
        <f>+Declinaison!$I$27</f>
        <v>Haricots Verts Persillés</v>
      </c>
      <c r="C42" s="265">
        <v>39</v>
      </c>
      <c r="D42" s="265">
        <v>52</v>
      </c>
      <c r="E42" s="265">
        <v>4</v>
      </c>
      <c r="F42" s="49"/>
      <c r="G42" s="54" t="str">
        <f>+Declinaison!$H$27</f>
        <v>D1725</v>
      </c>
      <c r="H42" s="70" t="str">
        <f>+Declinaison!$I$27</f>
        <v>Haricots Verts Persillés</v>
      </c>
      <c r="I42" s="40"/>
      <c r="J42" s="40"/>
      <c r="K42" s="40"/>
      <c r="L42" s="49"/>
      <c r="M42" s="269" t="str">
        <f>+Declinaison!$H$27</f>
        <v>D1725</v>
      </c>
      <c r="N42" s="270" t="str">
        <f>+Declinaison!$I$27</f>
        <v>Haricots Verts Persillés</v>
      </c>
      <c r="O42" s="265"/>
      <c r="P42" s="265"/>
      <c r="Q42" s="265"/>
      <c r="R42" s="266"/>
      <c r="S42" s="269" t="str">
        <f>+Declinaison!$H$27</f>
        <v>D1725</v>
      </c>
      <c r="T42" s="270" t="str">
        <f>+Declinaison!$I$27</f>
        <v>Haricots Verts Persillés</v>
      </c>
      <c r="U42" s="265"/>
      <c r="V42" s="265"/>
      <c r="W42" s="265"/>
      <c r="X42" s="266"/>
      <c r="Y42" s="54" t="str">
        <f>+Declinaison!$H$27</f>
        <v>D1725</v>
      </c>
      <c r="Z42" s="70" t="str">
        <f>+Declinaison!$I$27</f>
        <v>Haricots Verts Persillés</v>
      </c>
      <c r="AA42" s="40"/>
      <c r="AB42" s="40"/>
      <c r="AC42" s="40"/>
      <c r="AD42" s="49"/>
    </row>
    <row r="43" spans="1:30" ht="16.5" customHeight="1" x14ac:dyDescent="0.25">
      <c r="A43" s="48"/>
      <c r="B43" s="97"/>
      <c r="C43" s="52"/>
      <c r="D43" s="52"/>
      <c r="E43" s="52"/>
      <c r="F43" s="49"/>
      <c r="G43" s="48"/>
      <c r="H43" s="97"/>
      <c r="I43" s="52"/>
      <c r="J43" s="52"/>
      <c r="K43" s="52"/>
      <c r="L43" s="49"/>
      <c r="M43" s="257"/>
      <c r="N43" s="264"/>
      <c r="O43" s="267"/>
      <c r="P43" s="267"/>
      <c r="Q43" s="267"/>
      <c r="R43" s="266"/>
      <c r="S43" s="257"/>
      <c r="T43" s="264"/>
      <c r="U43" s="267"/>
      <c r="V43" s="267"/>
      <c r="W43" s="267"/>
      <c r="X43" s="266"/>
      <c r="Y43" s="48"/>
      <c r="Z43" s="97"/>
      <c r="AA43" s="52"/>
      <c r="AB43" s="52"/>
      <c r="AC43" s="52"/>
      <c r="AD43" s="49"/>
    </row>
    <row r="44" spans="1:30" ht="16.5" customHeight="1" x14ac:dyDescent="0.2">
      <c r="A44" s="61">
        <f>SUM(C44:E44)</f>
        <v>190</v>
      </c>
      <c r="B44" s="62" t="s">
        <v>477</v>
      </c>
      <c r="C44" s="61">
        <f>SUM(C37:C42)</f>
        <v>77</v>
      </c>
      <c r="D44" s="61">
        <f>SUM(D37:D42)</f>
        <v>105</v>
      </c>
      <c r="E44" s="61">
        <f>SUM(E37:E42)</f>
        <v>8</v>
      </c>
      <c r="F44" s="49"/>
      <c r="G44" s="61">
        <f>SUM(I44:K44)</f>
        <v>189</v>
      </c>
      <c r="H44" s="62" t="s">
        <v>477</v>
      </c>
      <c r="I44" s="61">
        <f>SUM(I37:I42)</f>
        <v>78</v>
      </c>
      <c r="J44" s="61">
        <f>SUM(J37:J42)</f>
        <v>105</v>
      </c>
      <c r="K44" s="61">
        <f>SUM(K37:K42)</f>
        <v>6</v>
      </c>
      <c r="L44" s="49"/>
      <c r="M44" s="271">
        <f>SUM(O44:Q44)</f>
        <v>0</v>
      </c>
      <c r="N44" s="272" t="s">
        <v>477</v>
      </c>
      <c r="O44" s="61">
        <f>SUM(O37:O42)</f>
        <v>0</v>
      </c>
      <c r="P44" s="61">
        <f>SUM(P37:P42)</f>
        <v>0</v>
      </c>
      <c r="Q44" s="61">
        <f>SUM(Q37:Q42)</f>
        <v>0</v>
      </c>
      <c r="R44" s="266"/>
      <c r="S44" s="271">
        <f>SUM(U44:W44)</f>
        <v>191</v>
      </c>
      <c r="T44" s="272" t="s">
        <v>477</v>
      </c>
      <c r="U44" s="61">
        <f>SUM(U37:U42)</f>
        <v>78</v>
      </c>
      <c r="V44" s="61">
        <f>SUM(V37:V42)</f>
        <v>106</v>
      </c>
      <c r="W44" s="61">
        <f>SUM(W37:W42)</f>
        <v>7</v>
      </c>
      <c r="X44" s="266"/>
      <c r="Y44" s="61">
        <f>SUM(AA44:AC44)</f>
        <v>194</v>
      </c>
      <c r="Z44" s="62" t="s">
        <v>477</v>
      </c>
      <c r="AA44" s="61">
        <f>SUM(AA37:AA42)</f>
        <v>79</v>
      </c>
      <c r="AB44" s="61">
        <f>SUM(AB37:AB42)</f>
        <v>105</v>
      </c>
      <c r="AC44" s="61">
        <f>SUM(AC37:AC42)</f>
        <v>10</v>
      </c>
      <c r="AD44" s="49"/>
    </row>
    <row r="45" spans="1:30" ht="13.5" x14ac:dyDescent="0.25">
      <c r="A45" s="48"/>
      <c r="B45" s="228"/>
      <c r="C45" s="50"/>
      <c r="D45" s="50"/>
      <c r="E45" s="50"/>
      <c r="F45" s="49"/>
      <c r="G45" s="48"/>
      <c r="H45" s="228"/>
      <c r="I45" s="50"/>
      <c r="J45" s="50"/>
      <c r="K45" s="50"/>
      <c r="L45" s="49"/>
      <c r="M45" s="257"/>
      <c r="N45" s="274"/>
      <c r="O45" s="275"/>
      <c r="P45" s="275"/>
      <c r="Q45" s="275"/>
      <c r="R45" s="266"/>
      <c r="S45" s="257"/>
      <c r="T45" s="274"/>
      <c r="U45" s="275"/>
      <c r="V45" s="275"/>
      <c r="W45" s="275"/>
      <c r="X45" s="266"/>
      <c r="Y45" s="48"/>
      <c r="Z45" s="228"/>
      <c r="AA45" s="50"/>
      <c r="AB45" s="50"/>
      <c r="AC45" s="50"/>
      <c r="AD45" s="49"/>
    </row>
    <row r="46" spans="1:30" ht="13.5" x14ac:dyDescent="0.25">
      <c r="A46" s="48"/>
      <c r="B46" s="228"/>
      <c r="C46" s="50"/>
      <c r="D46" s="50"/>
      <c r="E46" s="50"/>
      <c r="F46" s="49"/>
      <c r="G46" s="48"/>
      <c r="H46" s="228"/>
      <c r="I46" s="50"/>
      <c r="J46" s="50"/>
      <c r="K46" s="50"/>
      <c r="L46" s="49"/>
      <c r="M46" s="257"/>
      <c r="N46" s="274"/>
      <c r="O46" s="275"/>
      <c r="P46" s="275"/>
      <c r="Q46" s="275"/>
      <c r="R46" s="266"/>
      <c r="S46" s="257"/>
      <c r="T46" s="274"/>
      <c r="U46" s="275"/>
      <c r="V46" s="275"/>
      <c r="W46" s="275"/>
      <c r="X46" s="266"/>
      <c r="Y46" s="48"/>
      <c r="Z46" s="228"/>
      <c r="AA46" s="50"/>
      <c r="AB46" s="50"/>
      <c r="AC46" s="50"/>
      <c r="AD46" s="49"/>
    </row>
    <row r="47" spans="1:30" s="20" customFormat="1" ht="12" customHeight="1" x14ac:dyDescent="0.2">
      <c r="A47" s="175" t="s">
        <v>384</v>
      </c>
      <c r="B47" s="176"/>
      <c r="C47" s="178" t="s">
        <v>473</v>
      </c>
      <c r="D47" s="178" t="s">
        <v>474</v>
      </c>
      <c r="E47" s="178" t="s">
        <v>475</v>
      </c>
      <c r="G47" s="175" t="s">
        <v>384</v>
      </c>
      <c r="H47" s="176"/>
      <c r="I47" s="178" t="s">
        <v>473</v>
      </c>
      <c r="J47" s="178" t="s">
        <v>474</v>
      </c>
      <c r="K47" s="178" t="s">
        <v>475</v>
      </c>
      <c r="M47" s="175" t="s">
        <v>384</v>
      </c>
      <c r="N47" s="175"/>
      <c r="O47" s="175" t="s">
        <v>473</v>
      </c>
      <c r="P47" s="175" t="s">
        <v>474</v>
      </c>
      <c r="Q47" s="175" t="s">
        <v>475</v>
      </c>
      <c r="R47" s="262"/>
      <c r="S47" s="175" t="s">
        <v>384</v>
      </c>
      <c r="T47" s="175"/>
      <c r="U47" s="175" t="s">
        <v>473</v>
      </c>
      <c r="V47" s="175" t="s">
        <v>474</v>
      </c>
      <c r="W47" s="175" t="s">
        <v>475</v>
      </c>
      <c r="X47" s="262"/>
      <c r="Y47" s="175" t="s">
        <v>384</v>
      </c>
      <c r="Z47" s="176"/>
      <c r="AA47" s="178" t="s">
        <v>473</v>
      </c>
      <c r="AB47" s="178" t="s">
        <v>474</v>
      </c>
      <c r="AC47" s="178" t="s">
        <v>475</v>
      </c>
    </row>
    <row r="48" spans="1:30" ht="16.5" customHeight="1" x14ac:dyDescent="0.25">
      <c r="A48" s="257" t="str">
        <f>+Trame!J8</f>
        <v>F1896</v>
      </c>
      <c r="B48" s="264" t="str">
        <f>+Trame!K8</f>
        <v>Petit Suisse SANS SUCRE</v>
      </c>
      <c r="C48" s="265"/>
      <c r="D48" s="265"/>
      <c r="E48" s="265"/>
      <c r="F48" s="49"/>
      <c r="G48" s="48" t="str">
        <f>+Trame!J14</f>
        <v>F1899</v>
      </c>
      <c r="H48" s="97" t="str">
        <f>+Trame!K14</f>
        <v>Emmental en portion</v>
      </c>
      <c r="I48" s="40"/>
      <c r="J48" s="40"/>
      <c r="K48" s="40"/>
      <c r="L48" s="49"/>
      <c r="M48" s="257" t="str">
        <f>+Trame!J20</f>
        <v>F1932</v>
      </c>
      <c r="N48" s="264" t="str">
        <f>+Trame!K20</f>
        <v>Port Salut</v>
      </c>
      <c r="O48" s="265"/>
      <c r="P48" s="265"/>
      <c r="Q48" s="265"/>
      <c r="R48" s="266"/>
      <c r="S48" s="257" t="str">
        <f>+Trame!J26</f>
        <v>F1882</v>
      </c>
      <c r="T48" s="264" t="str">
        <f>+Trame!K26</f>
        <v>Brebis Crème</v>
      </c>
      <c r="U48" s="265"/>
      <c r="V48" s="265"/>
      <c r="W48" s="265"/>
      <c r="X48" s="266"/>
      <c r="Y48" s="48" t="str">
        <f>+Trame!J32</f>
        <v>F1950</v>
      </c>
      <c r="Z48" s="97" t="str">
        <f>+Trame!K32</f>
        <v>Tomme Noire</v>
      </c>
      <c r="AA48" s="40"/>
      <c r="AB48" s="40"/>
      <c r="AC48" s="40"/>
      <c r="AD48" s="49"/>
    </row>
    <row r="49" spans="1:30" ht="16.5" customHeight="1" x14ac:dyDescent="0.25">
      <c r="A49" s="257" t="str">
        <f>+Trame!L8</f>
        <v>F1898</v>
      </c>
      <c r="B49" s="264" t="str">
        <f>+Trame!M8</f>
        <v>edam</v>
      </c>
      <c r="C49" s="265"/>
      <c r="D49" s="265"/>
      <c r="E49" s="265"/>
      <c r="F49" s="49"/>
      <c r="G49" s="48" t="str">
        <f>+Trame!L14</f>
        <v>F2043</v>
      </c>
      <c r="H49" s="97" t="str">
        <f>+Trame!M14</f>
        <v>Cabrette BIO</v>
      </c>
      <c r="I49" s="40"/>
      <c r="J49" s="40"/>
      <c r="K49" s="40"/>
      <c r="L49" s="49"/>
      <c r="M49" s="257" t="str">
        <f>+Trame!L20</f>
        <v>F1890</v>
      </c>
      <c r="N49" s="264" t="str">
        <f>+Trame!M20</f>
        <v>Chanteneige</v>
      </c>
      <c r="O49" s="265"/>
      <c r="P49" s="265"/>
      <c r="Q49" s="265"/>
      <c r="R49" s="266"/>
      <c r="S49" s="257" t="str">
        <f>+Trame!L26</f>
        <v>F1908</v>
      </c>
      <c r="T49" s="264" t="str">
        <f>+Trame!M26</f>
        <v>Gouda</v>
      </c>
      <c r="U49" s="265">
        <v>78</v>
      </c>
      <c r="V49" s="265">
        <v>106</v>
      </c>
      <c r="W49" s="265">
        <v>7</v>
      </c>
      <c r="X49" s="266"/>
      <c r="Y49" s="48" t="str">
        <f>+Trame!L32</f>
        <v>F1923</v>
      </c>
      <c r="Z49" s="97" t="str">
        <f>+Trame!M32</f>
        <v>Kiri</v>
      </c>
      <c r="AA49" s="40"/>
      <c r="AB49" s="40"/>
      <c r="AC49" s="40"/>
      <c r="AD49" s="49"/>
    </row>
    <row r="50" spans="1:30" x14ac:dyDescent="0.2">
      <c r="M50" s="259"/>
      <c r="N50" s="259"/>
      <c r="O50" s="259"/>
      <c r="P50" s="259"/>
      <c r="Q50" s="259"/>
      <c r="R50" s="259"/>
      <c r="S50" s="259"/>
      <c r="T50" s="259"/>
      <c r="U50" s="259"/>
      <c r="V50" s="259"/>
      <c r="W50" s="259"/>
      <c r="X50" s="259"/>
    </row>
    <row r="51" spans="1:30" x14ac:dyDescent="0.2">
      <c r="A51" s="61">
        <f>SUM(C51:E51)</f>
        <v>0</v>
      </c>
      <c r="B51" s="62" t="s">
        <v>477</v>
      </c>
      <c r="C51" s="61">
        <f>SUM(C48:C49)</f>
        <v>0</v>
      </c>
      <c r="D51" s="61">
        <f>SUM(D48:D49)</f>
        <v>0</v>
      </c>
      <c r="E51" s="61">
        <f>SUM(E48:E49)</f>
        <v>0</v>
      </c>
      <c r="F51" s="49"/>
      <c r="G51" s="61">
        <f>SUM(I51:K51)</f>
        <v>0</v>
      </c>
      <c r="H51" s="62" t="s">
        <v>477</v>
      </c>
      <c r="I51" s="61">
        <f>SUM(I48:I49)</f>
        <v>0</v>
      </c>
      <c r="J51" s="61">
        <f>SUM(J48:J49)</f>
        <v>0</v>
      </c>
      <c r="K51" s="61">
        <f>SUM(K48:K49)</f>
        <v>0</v>
      </c>
      <c r="L51" s="49"/>
      <c r="M51" s="271">
        <f>SUM(O51:Q51)</f>
        <v>0</v>
      </c>
      <c r="N51" s="272" t="s">
        <v>477</v>
      </c>
      <c r="O51" s="61">
        <f>SUM(O45:O49)</f>
        <v>0</v>
      </c>
      <c r="P51" s="61">
        <f>SUM(P45:P49)</f>
        <v>0</v>
      </c>
      <c r="Q51" s="61">
        <f>SUM(Q45:Q49)</f>
        <v>0</v>
      </c>
      <c r="R51" s="266"/>
      <c r="S51" s="271">
        <f>SUM(U51:W51)</f>
        <v>191</v>
      </c>
      <c r="T51" s="272" t="s">
        <v>477</v>
      </c>
      <c r="U51" s="61">
        <f>SUM(U45:U49)</f>
        <v>78</v>
      </c>
      <c r="V51" s="61">
        <f>SUM(V45:V49)</f>
        <v>106</v>
      </c>
      <c r="W51" s="61">
        <f>SUM(W45:W49)</f>
        <v>7</v>
      </c>
      <c r="X51" s="266"/>
      <c r="Y51" s="61">
        <f>SUM(AA51:AC51)</f>
        <v>0</v>
      </c>
      <c r="Z51" s="62" t="s">
        <v>477</v>
      </c>
      <c r="AA51" s="61">
        <f>SUM(AA48:AA49)</f>
        <v>0</v>
      </c>
      <c r="AB51" s="61">
        <f>SUM(AB48:AB49)</f>
        <v>0</v>
      </c>
      <c r="AC51" s="61">
        <f>SUM(AC48:AC49)</f>
        <v>0</v>
      </c>
      <c r="AD51" s="49"/>
    </row>
    <row r="52" spans="1:30" ht="13.5" x14ac:dyDescent="0.25">
      <c r="A52" s="48"/>
      <c r="B52" s="228"/>
      <c r="C52" s="50"/>
      <c r="D52" s="50"/>
      <c r="E52" s="50"/>
      <c r="F52" s="49"/>
      <c r="G52" s="48"/>
      <c r="H52" s="228"/>
      <c r="I52" s="50"/>
      <c r="J52" s="50"/>
      <c r="K52" s="50"/>
      <c r="L52" s="49"/>
      <c r="M52" s="257"/>
      <c r="N52" s="274"/>
      <c r="O52" s="275"/>
      <c r="P52" s="275"/>
      <c r="Q52" s="275"/>
      <c r="R52" s="266"/>
      <c r="S52" s="257"/>
      <c r="T52" s="274"/>
      <c r="U52" s="275"/>
      <c r="V52" s="275"/>
      <c r="W52" s="275"/>
      <c r="X52" s="266"/>
      <c r="Y52" s="48"/>
      <c r="Z52" s="228"/>
      <c r="AA52" s="50"/>
      <c r="AB52" s="50"/>
      <c r="AC52" s="50"/>
      <c r="AD52" s="49"/>
    </row>
    <row r="53" spans="1:30" ht="13.5" x14ac:dyDescent="0.25">
      <c r="A53" s="48"/>
      <c r="B53" s="228"/>
      <c r="C53" s="50"/>
      <c r="D53" s="50"/>
      <c r="E53" s="50"/>
      <c r="F53" s="49"/>
      <c r="G53" s="48"/>
      <c r="H53" s="228"/>
      <c r="I53" s="50"/>
      <c r="J53" s="50"/>
      <c r="K53" s="50"/>
      <c r="L53" s="49"/>
      <c r="M53" s="257"/>
      <c r="N53" s="274"/>
      <c r="O53" s="275"/>
      <c r="P53" s="275"/>
      <c r="Q53" s="275"/>
      <c r="R53" s="266"/>
      <c r="S53" s="257"/>
      <c r="T53" s="274"/>
      <c r="U53" s="275"/>
      <c r="V53" s="275"/>
      <c r="W53" s="275"/>
      <c r="X53" s="266"/>
      <c r="Y53" s="48"/>
      <c r="Z53" s="228"/>
      <c r="AA53" s="50"/>
      <c r="AB53" s="50"/>
      <c r="AC53" s="50"/>
      <c r="AD53" s="49"/>
    </row>
    <row r="54" spans="1:30" s="20" customFormat="1" x14ac:dyDescent="0.2">
      <c r="A54" s="175" t="s">
        <v>385</v>
      </c>
      <c r="B54" s="176"/>
      <c r="C54" s="178" t="s">
        <v>473</v>
      </c>
      <c r="D54" s="178" t="s">
        <v>474</v>
      </c>
      <c r="E54" s="178" t="s">
        <v>475</v>
      </c>
      <c r="G54" s="175" t="s">
        <v>385</v>
      </c>
      <c r="H54" s="176"/>
      <c r="I54" s="178" t="s">
        <v>473</v>
      </c>
      <c r="J54" s="178" t="s">
        <v>474</v>
      </c>
      <c r="K54" s="178" t="s">
        <v>475</v>
      </c>
      <c r="M54" s="175" t="s">
        <v>385</v>
      </c>
      <c r="N54" s="175"/>
      <c r="O54" s="175" t="s">
        <v>473</v>
      </c>
      <c r="P54" s="175" t="s">
        <v>474</v>
      </c>
      <c r="Q54" s="175" t="s">
        <v>475</v>
      </c>
      <c r="R54" s="262"/>
      <c r="S54" s="175" t="s">
        <v>385</v>
      </c>
      <c r="T54" s="175"/>
      <c r="U54" s="175" t="s">
        <v>473</v>
      </c>
      <c r="V54" s="175" t="s">
        <v>474</v>
      </c>
      <c r="W54" s="175" t="s">
        <v>475</v>
      </c>
      <c r="X54" s="262"/>
      <c r="Y54" s="175" t="s">
        <v>385</v>
      </c>
      <c r="Z54" s="176"/>
      <c r="AA54" s="178" t="s">
        <v>473</v>
      </c>
      <c r="AB54" s="178" t="s">
        <v>474</v>
      </c>
      <c r="AC54" s="178" t="s">
        <v>475</v>
      </c>
    </row>
    <row r="55" spans="1:30" ht="16.5" customHeight="1" x14ac:dyDescent="0.25">
      <c r="A55" s="257" t="str">
        <f>+Trame!J9</f>
        <v>G2024</v>
      </c>
      <c r="B55" s="264" t="str">
        <f>+Trame!K9</f>
        <v>Cookie Local</v>
      </c>
      <c r="C55" s="265"/>
      <c r="D55" s="265"/>
      <c r="E55" s="265"/>
      <c r="F55" s="49"/>
      <c r="G55" s="48" t="str">
        <f>+Trame!J15</f>
        <v>G2314</v>
      </c>
      <c r="H55" s="97" t="str">
        <f>+Trame!K15</f>
        <v>Fromage Blanc Aux Fruits</v>
      </c>
      <c r="I55" s="40">
        <v>78</v>
      </c>
      <c r="J55" s="40">
        <v>104</v>
      </c>
      <c r="K55" s="40">
        <v>6</v>
      </c>
      <c r="L55" s="49"/>
      <c r="M55" s="257" t="str">
        <f>+Trame!J21</f>
        <v>G2030</v>
      </c>
      <c r="N55" s="264" t="str">
        <f>+Trame!K21</f>
        <v>Flan Nappé Caramel</v>
      </c>
      <c r="O55" s="265"/>
      <c r="P55" s="265"/>
      <c r="Q55" s="265"/>
      <c r="R55" s="266"/>
      <c r="S55" s="257" t="str">
        <f>+Trame!J27</f>
        <v>G1971</v>
      </c>
      <c r="T55" s="264" t="str">
        <f>+Trame!K27</f>
        <v>Eclair chocolat</v>
      </c>
      <c r="U55" s="265"/>
      <c r="V55" s="265"/>
      <c r="W55" s="265"/>
      <c r="X55" s="266"/>
      <c r="Y55" s="48" t="str">
        <f>+Trame!J33</f>
        <v>G2045</v>
      </c>
      <c r="Z55" s="97" t="str">
        <f>+Trame!K33</f>
        <v>Gateau De Semoule au Caramel</v>
      </c>
      <c r="AA55" s="40"/>
      <c r="AB55" s="40"/>
      <c r="AC55" s="40"/>
      <c r="AD55" s="49"/>
    </row>
    <row r="56" spans="1:30" ht="16.5" customHeight="1" x14ac:dyDescent="0.25">
      <c r="A56" s="257" t="str">
        <f>+Trame!L9</f>
        <v>G2184</v>
      </c>
      <c r="B56" s="264" t="str">
        <f>+Trame!M9</f>
        <v>Yaourt Brassé aux Fruits</v>
      </c>
      <c r="C56" s="265"/>
      <c r="D56" s="265"/>
      <c r="E56" s="265"/>
      <c r="F56" s="49"/>
      <c r="G56" s="48" t="str">
        <f>+Trame!L15</f>
        <v>G2217</v>
      </c>
      <c r="H56" s="97" t="str">
        <f>+Trame!M15</f>
        <v>Crème Dessert Chocolat</v>
      </c>
      <c r="I56" s="40"/>
      <c r="J56" s="40"/>
      <c r="K56" s="40"/>
      <c r="L56" s="49"/>
      <c r="M56" s="257" t="str">
        <f>+Trame!L21</f>
        <v>G2418</v>
      </c>
      <c r="N56" s="264" t="str">
        <f>+Trame!M21</f>
        <v>Orange BIO</v>
      </c>
      <c r="O56" s="265"/>
      <c r="P56" s="265"/>
      <c r="Q56" s="265"/>
      <c r="R56" s="266"/>
      <c r="S56" s="257" t="str">
        <f>+Trame!L27</f>
        <v>F2032</v>
      </c>
      <c r="T56" s="264" t="str">
        <f>+Trame!M27</f>
        <v>Yaourt Nature BIO (IDF)</v>
      </c>
      <c r="U56" s="265"/>
      <c r="V56" s="265"/>
      <c r="W56" s="265"/>
      <c r="X56" s="266"/>
      <c r="Y56" s="48" t="str">
        <f>+Trame!L33</f>
        <v>G2342</v>
      </c>
      <c r="Z56" s="97" t="str">
        <f>+Trame!M33</f>
        <v>Compote de Pommes/Fraises</v>
      </c>
      <c r="AA56" s="40">
        <v>79</v>
      </c>
      <c r="AB56" s="40">
        <v>104</v>
      </c>
      <c r="AC56" s="40">
        <v>10</v>
      </c>
      <c r="AD56" s="49"/>
    </row>
    <row r="57" spans="1:30" ht="16.5" customHeight="1" x14ac:dyDescent="0.25">
      <c r="A57" s="257"/>
      <c r="B57" s="264"/>
      <c r="C57" s="267"/>
      <c r="D57" s="267"/>
      <c r="E57" s="267"/>
      <c r="F57" s="49"/>
      <c r="G57" s="48"/>
      <c r="H57" s="97"/>
      <c r="I57" s="52"/>
      <c r="J57" s="52"/>
      <c r="K57" s="52"/>
      <c r="L57" s="49"/>
      <c r="M57" s="257"/>
      <c r="N57" s="264"/>
      <c r="O57" s="267"/>
      <c r="P57" s="267"/>
      <c r="Q57" s="267"/>
      <c r="R57" s="266"/>
      <c r="S57" s="257"/>
      <c r="T57" s="264"/>
      <c r="U57" s="267"/>
      <c r="V57" s="267"/>
      <c r="W57" s="267"/>
      <c r="X57" s="266"/>
      <c r="Y57" s="48"/>
      <c r="Z57" s="97"/>
      <c r="AA57" s="52"/>
      <c r="AB57" s="52"/>
      <c r="AC57" s="52"/>
      <c r="AD57" s="49"/>
    </row>
    <row r="58" spans="1:30" ht="16.5" customHeight="1" x14ac:dyDescent="0.2">
      <c r="A58" s="268" t="s">
        <v>476</v>
      </c>
      <c r="B58" s="264"/>
      <c r="C58" s="267"/>
      <c r="D58" s="267"/>
      <c r="E58" s="267"/>
      <c r="F58" s="49"/>
      <c r="G58" s="53" t="s">
        <v>476</v>
      </c>
      <c r="H58" s="97"/>
      <c r="I58" s="52"/>
      <c r="J58" s="52"/>
      <c r="K58" s="52"/>
      <c r="L58" s="49"/>
      <c r="M58" s="268" t="s">
        <v>476</v>
      </c>
      <c r="N58" s="264"/>
      <c r="O58" s="267"/>
      <c r="P58" s="267"/>
      <c r="Q58" s="267"/>
      <c r="R58" s="266"/>
      <c r="S58" s="268" t="s">
        <v>476</v>
      </c>
      <c r="T58" s="264"/>
      <c r="U58" s="267"/>
      <c r="V58" s="267"/>
      <c r="W58" s="267"/>
      <c r="X58" s="266"/>
      <c r="Y58" s="53" t="s">
        <v>476</v>
      </c>
      <c r="Z58" s="97"/>
      <c r="AA58" s="52"/>
      <c r="AB58" s="52"/>
      <c r="AC58" s="52"/>
      <c r="AD58" s="49"/>
    </row>
    <row r="59" spans="1:30" ht="16.5" customHeight="1" x14ac:dyDescent="0.25">
      <c r="A59" s="269" t="s">
        <v>601</v>
      </c>
      <c r="B59" s="270" t="s">
        <v>602</v>
      </c>
      <c r="C59" s="265"/>
      <c r="D59" s="265"/>
      <c r="E59" s="265"/>
      <c r="G59" s="54" t="str">
        <f>+Declinaison!$H$48</f>
        <v>G1972</v>
      </c>
      <c r="H59" s="70" t="str">
        <f>+Declinaison!$I$48</f>
        <v>Yaourt aromatisé BIO (IDF)</v>
      </c>
      <c r="I59" s="40"/>
      <c r="J59" s="40"/>
      <c r="K59" s="40"/>
      <c r="M59" s="269" t="str">
        <f>+Declinaison!$H$48</f>
        <v>G1972</v>
      </c>
      <c r="N59" s="270" t="str">
        <f>+Declinaison!$I$48</f>
        <v>Yaourt aromatisé BIO (IDF)</v>
      </c>
      <c r="O59" s="265"/>
      <c r="P59" s="265"/>
      <c r="Q59" s="265"/>
      <c r="R59" s="259"/>
      <c r="S59" s="269" t="str">
        <f>+Declinaison!$H$48</f>
        <v>G1972</v>
      </c>
      <c r="T59" s="270" t="str">
        <f>+Declinaison!$I$48</f>
        <v>Yaourt aromatisé BIO (IDF)</v>
      </c>
      <c r="U59" s="265"/>
      <c r="V59" s="265"/>
      <c r="W59" s="265"/>
      <c r="X59" s="259"/>
      <c r="Y59" s="54" t="str">
        <f>+Declinaison!$H$48</f>
        <v>G1972</v>
      </c>
      <c r="Z59" s="70" t="str">
        <f>+Declinaison!$I$48</f>
        <v>Yaourt aromatisé BIO (IDF)</v>
      </c>
      <c r="AA59" s="40"/>
      <c r="AB59" s="40"/>
      <c r="AC59" s="40"/>
    </row>
    <row r="60" spans="1:30" ht="16.5" customHeight="1" x14ac:dyDescent="0.25">
      <c r="A60" s="269" t="str">
        <f>+Declinaison!$H$49</f>
        <v>G2040</v>
      </c>
      <c r="B60" s="270" t="str">
        <f>+Declinaison!$I$49</f>
        <v>Fruit du Jour</v>
      </c>
      <c r="C60" s="265">
        <v>77</v>
      </c>
      <c r="D60" s="265">
        <v>104</v>
      </c>
      <c r="E60" s="265">
        <v>8</v>
      </c>
      <c r="G60" s="54" t="str">
        <f>+Declinaison!$H$49</f>
        <v>G2040</v>
      </c>
      <c r="H60" s="70" t="str">
        <f>+Declinaison!$I$49</f>
        <v>Fruit du Jour</v>
      </c>
      <c r="I60" s="40"/>
      <c r="J60" s="40"/>
      <c r="K60" s="40"/>
      <c r="M60" s="269" t="str">
        <f>+Declinaison!$H$49</f>
        <v>G2040</v>
      </c>
      <c r="N60" s="270" t="str">
        <f>+Declinaison!$I$49</f>
        <v>Fruit du Jour</v>
      </c>
      <c r="O60" s="265"/>
      <c r="P60" s="265"/>
      <c r="Q60" s="265"/>
      <c r="R60" s="259"/>
      <c r="S60" s="269" t="str">
        <f>+Declinaison!$H$49</f>
        <v>G2040</v>
      </c>
      <c r="T60" s="270" t="str">
        <f>+Declinaison!$I$49</f>
        <v>Fruit du Jour</v>
      </c>
      <c r="U60" s="265">
        <v>78</v>
      </c>
      <c r="V60" s="265">
        <v>106</v>
      </c>
      <c r="W60" s="265">
        <v>7</v>
      </c>
      <c r="X60" s="259"/>
      <c r="Y60" s="54" t="str">
        <f>+Declinaison!$H$49</f>
        <v>G2040</v>
      </c>
      <c r="Z60" s="70" t="str">
        <f>+Declinaison!$I$49</f>
        <v>Fruit du Jour</v>
      </c>
      <c r="AA60" s="40"/>
      <c r="AB60" s="40"/>
      <c r="AC60" s="40"/>
    </row>
    <row r="61" spans="1:30" ht="13.5" x14ac:dyDescent="0.25">
      <c r="A61" s="48"/>
      <c r="B61" s="97"/>
      <c r="C61" s="52"/>
      <c r="D61" s="52"/>
      <c r="E61" s="52"/>
      <c r="G61" s="48"/>
      <c r="H61" s="97"/>
      <c r="I61" s="52"/>
      <c r="J61" s="52"/>
      <c r="K61" s="52"/>
      <c r="M61" s="257"/>
      <c r="N61" s="264"/>
      <c r="O61" s="267"/>
      <c r="P61" s="267"/>
      <c r="Q61" s="267"/>
      <c r="R61" s="259"/>
      <c r="S61" s="257"/>
      <c r="T61" s="264"/>
      <c r="U61" s="267"/>
      <c r="V61" s="267"/>
      <c r="W61" s="267"/>
      <c r="X61" s="259"/>
      <c r="Y61" s="48"/>
      <c r="Z61" s="97"/>
      <c r="AA61" s="52"/>
      <c r="AB61" s="52"/>
      <c r="AC61" s="52"/>
    </row>
    <row r="62" spans="1:30" x14ac:dyDescent="0.2">
      <c r="A62" s="61">
        <f>SUM(C62:E62)</f>
        <v>189</v>
      </c>
      <c r="B62" s="62" t="s">
        <v>477</v>
      </c>
      <c r="C62" s="61">
        <f>SUM(C55:C60)</f>
        <v>77</v>
      </c>
      <c r="D62" s="61">
        <f>SUM(D55:D60)</f>
        <v>104</v>
      </c>
      <c r="E62" s="61">
        <f>SUM(E55:E60)</f>
        <v>8</v>
      </c>
      <c r="G62" s="61">
        <f>SUM(I62:K62)</f>
        <v>188</v>
      </c>
      <c r="H62" s="62" t="s">
        <v>477</v>
      </c>
      <c r="I62" s="61">
        <f>SUM(I55:I60)</f>
        <v>78</v>
      </c>
      <c r="J62" s="61">
        <f>SUM(J55:J60)</f>
        <v>104</v>
      </c>
      <c r="K62" s="61">
        <f>SUM(K55:K60)</f>
        <v>6</v>
      </c>
      <c r="M62" s="271">
        <f>SUM(O62:Q62)</f>
        <v>0</v>
      </c>
      <c r="N62" s="272" t="s">
        <v>477</v>
      </c>
      <c r="O62" s="61">
        <f>SUM(O55:O60)</f>
        <v>0</v>
      </c>
      <c r="P62" s="61">
        <f>SUM(P55:P60)</f>
        <v>0</v>
      </c>
      <c r="Q62" s="61">
        <f>SUM(Q55:Q60)</f>
        <v>0</v>
      </c>
      <c r="R62" s="259"/>
      <c r="S62" s="271">
        <f>SUM(U62:W62)</f>
        <v>191</v>
      </c>
      <c r="T62" s="272" t="s">
        <v>477</v>
      </c>
      <c r="U62" s="61">
        <f>SUM(U55:U60)</f>
        <v>78</v>
      </c>
      <c r="V62" s="61">
        <f>SUM(V55:V60)</f>
        <v>106</v>
      </c>
      <c r="W62" s="61">
        <f>SUM(W55:W60)</f>
        <v>7</v>
      </c>
      <c r="X62" s="259"/>
      <c r="Y62" s="61">
        <f>SUM(AA62:AC62)</f>
        <v>193</v>
      </c>
      <c r="Z62" s="62" t="s">
        <v>477</v>
      </c>
      <c r="AA62" s="61">
        <f>SUM(AA55:AA60)</f>
        <v>79</v>
      </c>
      <c r="AB62" s="61">
        <f>SUM(AB55:AB60)</f>
        <v>104</v>
      </c>
      <c r="AC62" s="61">
        <f>SUM(AC55:AC60)</f>
        <v>10</v>
      </c>
    </row>
    <row r="63" spans="1:30" hidden="1" x14ac:dyDescent="0.2">
      <c r="B63" s="2" t="s">
        <v>478</v>
      </c>
      <c r="E63" s="66"/>
      <c r="H63" s="2" t="s">
        <v>478</v>
      </c>
      <c r="K63" s="66"/>
      <c r="M63" s="259"/>
      <c r="N63" s="276" t="s">
        <v>478</v>
      </c>
      <c r="O63" s="259"/>
      <c r="P63" s="259"/>
      <c r="Q63" s="263"/>
      <c r="R63" s="259"/>
      <c r="S63" s="259"/>
      <c r="T63" s="276" t="s">
        <v>478</v>
      </c>
      <c r="U63" s="259"/>
      <c r="V63" s="259"/>
      <c r="W63" s="263"/>
      <c r="X63" s="259"/>
      <c r="Z63" s="2" t="s">
        <v>478</v>
      </c>
      <c r="AC63" s="66"/>
    </row>
    <row r="64" spans="1:30" hidden="1" x14ac:dyDescent="0.2">
      <c r="A64" t="str">
        <f>+A11</f>
        <v>A1000</v>
      </c>
      <c r="B64" t="str">
        <f>+B11</f>
        <v>Total Repas</v>
      </c>
      <c r="C64" t="s">
        <v>12</v>
      </c>
      <c r="D64">
        <f>+C11</f>
        <v>189</v>
      </c>
      <c r="E64" s="59"/>
      <c r="G64" t="str">
        <f>+G11</f>
        <v>A1000</v>
      </c>
      <c r="H64" t="str">
        <f>+H11</f>
        <v>Total Repas</v>
      </c>
      <c r="I64" t="s">
        <v>12</v>
      </c>
      <c r="J64">
        <f>+I11</f>
        <v>188</v>
      </c>
      <c r="K64" s="59"/>
      <c r="M64" s="259" t="str">
        <f>+M11</f>
        <v>A1000</v>
      </c>
      <c r="N64" s="259" t="str">
        <f>+N11</f>
        <v>Total Repas</v>
      </c>
      <c r="O64" s="259" t="s">
        <v>12</v>
      </c>
      <c r="P64" s="259">
        <f>+O11</f>
        <v>0</v>
      </c>
      <c r="Q64" s="277"/>
      <c r="R64" s="259"/>
      <c r="S64" s="259" t="str">
        <f>+S11</f>
        <v>A1000</v>
      </c>
      <c r="T64" s="259" t="str">
        <f>+T11</f>
        <v>Total Repas</v>
      </c>
      <c r="U64" s="259" t="s">
        <v>12</v>
      </c>
      <c r="V64" s="259">
        <f>+U11</f>
        <v>191</v>
      </c>
      <c r="W64" s="277"/>
      <c r="X64" s="259"/>
      <c r="Y64" t="str">
        <f>+Y11</f>
        <v>A1000</v>
      </c>
      <c r="Z64" t="str">
        <f>+Z11</f>
        <v>Total Repas</v>
      </c>
      <c r="AA64" t="s">
        <v>12</v>
      </c>
      <c r="AB64">
        <f>+AA11</f>
        <v>193</v>
      </c>
      <c r="AC64" s="59"/>
    </row>
    <row r="65" spans="1:256" hidden="1" x14ac:dyDescent="0.2">
      <c r="A65" s="59"/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277"/>
      <c r="N65" s="277"/>
      <c r="O65" s="277"/>
      <c r="P65" s="277"/>
      <c r="Q65" s="277"/>
      <c r="R65" s="277"/>
      <c r="S65" s="277"/>
      <c r="T65" s="277"/>
      <c r="U65" s="277"/>
      <c r="V65" s="277"/>
      <c r="W65" s="277"/>
      <c r="X65" s="277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59"/>
      <c r="AK65" s="59"/>
      <c r="AL65" s="59"/>
      <c r="AM65" s="59"/>
      <c r="AN65" s="59"/>
      <c r="AO65" s="59"/>
      <c r="AP65" s="59"/>
      <c r="AQ65" s="59"/>
      <c r="AR65" s="59"/>
      <c r="AS65" s="59"/>
      <c r="AT65" s="59"/>
      <c r="AU65" s="59"/>
      <c r="AV65" s="59"/>
      <c r="AW65" s="59"/>
      <c r="AX65" s="59"/>
      <c r="AY65" s="59"/>
      <c r="AZ65" s="59"/>
      <c r="BA65" s="59"/>
      <c r="BB65" s="59"/>
      <c r="BC65" s="59"/>
      <c r="BD65" s="59"/>
      <c r="BE65" s="59"/>
      <c r="BF65" s="59"/>
      <c r="BG65" s="59"/>
      <c r="BH65" s="59"/>
      <c r="BI65" s="59"/>
      <c r="BJ65" s="59"/>
      <c r="BK65" s="59"/>
      <c r="BL65" s="59"/>
      <c r="BM65" s="59"/>
      <c r="BN65" s="59"/>
      <c r="BO65" s="59"/>
      <c r="BP65" s="59"/>
      <c r="BQ65" s="59"/>
      <c r="BR65" s="59"/>
      <c r="BS65" s="59"/>
      <c r="BT65" s="59"/>
      <c r="BU65" s="59"/>
      <c r="BV65" s="59"/>
      <c r="BW65" s="59"/>
      <c r="BX65" s="59"/>
      <c r="BY65" s="59"/>
      <c r="BZ65" s="59"/>
      <c r="CA65" s="59"/>
      <c r="CB65" s="59"/>
      <c r="CC65" s="59"/>
      <c r="CD65" s="59"/>
      <c r="CE65" s="59"/>
      <c r="CF65" s="59"/>
      <c r="CG65" s="59"/>
      <c r="CH65" s="59"/>
      <c r="CI65" s="59"/>
      <c r="CJ65" s="59"/>
      <c r="CK65" s="59"/>
      <c r="CL65" s="59"/>
      <c r="CM65" s="59"/>
      <c r="CN65" s="59"/>
      <c r="CO65" s="59"/>
      <c r="CP65" s="59"/>
      <c r="CQ65" s="59"/>
      <c r="CR65" s="59"/>
      <c r="CS65" s="59"/>
      <c r="CT65" s="59"/>
      <c r="CU65" s="59"/>
      <c r="CV65" s="59"/>
      <c r="CW65" s="59"/>
      <c r="CX65" s="59"/>
      <c r="CY65" s="59"/>
      <c r="CZ65" s="59"/>
      <c r="DA65" s="59"/>
      <c r="DB65" s="59"/>
      <c r="DC65" s="59"/>
      <c r="DD65" s="59"/>
      <c r="DE65" s="59"/>
      <c r="DF65" s="59"/>
      <c r="DG65" s="59"/>
      <c r="DH65" s="59"/>
      <c r="DI65" s="59"/>
      <c r="DJ65" s="59"/>
      <c r="DK65" s="59"/>
      <c r="DL65" s="59"/>
      <c r="DM65" s="59"/>
      <c r="DN65" s="59"/>
      <c r="DO65" s="59"/>
      <c r="DP65" s="59"/>
      <c r="DQ65" s="59"/>
      <c r="DR65" s="59"/>
      <c r="DS65" s="59"/>
      <c r="DT65" s="59"/>
      <c r="DU65" s="59"/>
      <c r="DV65" s="59"/>
      <c r="DW65" s="59"/>
      <c r="DX65" s="59"/>
      <c r="DY65" s="59"/>
      <c r="DZ65" s="59"/>
      <c r="EA65" s="59"/>
      <c r="EB65" s="59"/>
      <c r="EC65" s="59"/>
      <c r="ED65" s="59"/>
      <c r="EE65" s="59"/>
      <c r="EF65" s="59"/>
      <c r="EG65" s="59"/>
      <c r="EH65" s="59"/>
      <c r="EI65" s="59"/>
      <c r="EJ65" s="59"/>
      <c r="EK65" s="59"/>
      <c r="EL65" s="59"/>
      <c r="EM65" s="59"/>
      <c r="EN65" s="59"/>
      <c r="EO65" s="59"/>
      <c r="EP65" s="59"/>
      <c r="EQ65" s="59"/>
      <c r="ER65" s="59"/>
      <c r="ES65" s="59"/>
      <c r="ET65" s="59"/>
      <c r="EU65" s="59"/>
      <c r="EV65" s="59"/>
      <c r="EW65" s="59"/>
      <c r="EX65" s="59"/>
      <c r="EY65" s="59"/>
      <c r="EZ65" s="59"/>
      <c r="FA65" s="59"/>
      <c r="FB65" s="59"/>
      <c r="FC65" s="59"/>
      <c r="FD65" s="59"/>
      <c r="FE65" s="59"/>
      <c r="FF65" s="59"/>
      <c r="FG65" s="59"/>
      <c r="FH65" s="59"/>
      <c r="FI65" s="59"/>
      <c r="FJ65" s="59"/>
      <c r="FK65" s="59"/>
      <c r="FL65" s="59"/>
      <c r="FM65" s="59"/>
      <c r="FN65" s="59"/>
      <c r="FO65" s="59"/>
      <c r="FP65" s="59"/>
      <c r="FQ65" s="59"/>
      <c r="FR65" s="59"/>
      <c r="FS65" s="59"/>
      <c r="FT65" s="59"/>
      <c r="FU65" s="59"/>
      <c r="FV65" s="59"/>
      <c r="FW65" s="59"/>
      <c r="FX65" s="59"/>
      <c r="FY65" s="59"/>
      <c r="FZ65" s="59"/>
      <c r="GA65" s="59"/>
      <c r="GB65" s="59"/>
      <c r="GC65" s="59"/>
      <c r="GD65" s="59"/>
      <c r="GE65" s="59"/>
      <c r="GF65" s="59"/>
      <c r="GG65" s="59"/>
      <c r="GH65" s="59"/>
      <c r="GI65" s="59"/>
      <c r="GJ65" s="59"/>
      <c r="GK65" s="59"/>
      <c r="GL65" s="59"/>
      <c r="GM65" s="59"/>
      <c r="GN65" s="59"/>
      <c r="GO65" s="59"/>
      <c r="GP65" s="59"/>
      <c r="GQ65" s="59"/>
      <c r="GR65" s="59"/>
      <c r="GS65" s="59"/>
      <c r="GT65" s="59"/>
      <c r="GU65" s="59"/>
      <c r="GV65" s="59"/>
      <c r="GW65" s="59"/>
      <c r="GX65" s="59"/>
      <c r="GY65" s="59"/>
      <c r="GZ65" s="59"/>
      <c r="HA65" s="59"/>
      <c r="HB65" s="59"/>
      <c r="HC65" s="59"/>
      <c r="HD65" s="59"/>
      <c r="HE65" s="59"/>
      <c r="HF65" s="59"/>
      <c r="HG65" s="59"/>
      <c r="HH65" s="59"/>
      <c r="HI65" s="59"/>
      <c r="HJ65" s="59"/>
      <c r="HK65" s="59"/>
      <c r="HL65" s="59"/>
      <c r="HM65" s="59"/>
      <c r="HN65" s="59"/>
      <c r="HO65" s="59"/>
      <c r="HP65" s="59"/>
      <c r="HQ65" s="59"/>
      <c r="HR65" s="59"/>
      <c r="HS65" s="59"/>
      <c r="HT65" s="59"/>
      <c r="HU65" s="59"/>
      <c r="HV65" s="59"/>
      <c r="HW65" s="59"/>
      <c r="HX65" s="59"/>
      <c r="HY65" s="59"/>
      <c r="HZ65" s="59"/>
      <c r="IA65" s="59"/>
      <c r="IB65" s="59"/>
      <c r="IC65" s="59"/>
      <c r="ID65" s="59"/>
      <c r="IE65" s="59"/>
      <c r="IF65" s="59"/>
      <c r="IG65" s="59"/>
      <c r="IH65" s="59"/>
      <c r="II65" s="59"/>
      <c r="IJ65" s="59"/>
      <c r="IK65" s="59"/>
      <c r="IL65" s="59"/>
      <c r="IM65" s="59"/>
      <c r="IN65" s="59"/>
      <c r="IO65" s="59"/>
      <c r="IP65" s="59"/>
      <c r="IQ65" s="59"/>
      <c r="IR65" s="59"/>
      <c r="IS65" s="59"/>
      <c r="IT65" s="59"/>
      <c r="IU65" s="59"/>
      <c r="IV65" s="59"/>
    </row>
    <row r="66" spans="1:256" hidden="1" x14ac:dyDescent="0.2">
      <c r="A66" t="str">
        <f>+$A$15</f>
        <v>B1096</v>
      </c>
      <c r="B66" t="str">
        <f>+B15</f>
        <v>Pâté de Campagne* (VPF) - Cornichon</v>
      </c>
      <c r="C66" t="s">
        <v>479</v>
      </c>
      <c r="D66">
        <f>+C15</f>
        <v>0</v>
      </c>
      <c r="E66" s="59"/>
      <c r="G66" t="str">
        <f>+G15</f>
        <v>B1109</v>
      </c>
      <c r="H66" t="str">
        <f>+H15</f>
        <v>Radis - Beurre</v>
      </c>
      <c r="I66" t="s">
        <v>479</v>
      </c>
      <c r="J66">
        <f>+I15</f>
        <v>78</v>
      </c>
      <c r="K66" s="59"/>
      <c r="M66" s="259" t="str">
        <f>+M15</f>
        <v>B1204</v>
      </c>
      <c r="N66" s="259" t="str">
        <f>+N15</f>
        <v>Saucisson* Panaché - Cornichon</v>
      </c>
      <c r="O66" s="259" t="s">
        <v>479</v>
      </c>
      <c r="P66" s="259">
        <f>+O15</f>
        <v>0</v>
      </c>
      <c r="Q66" s="277"/>
      <c r="R66" s="259"/>
      <c r="S66" s="259" t="str">
        <f>+S15</f>
        <v>B1129</v>
      </c>
      <c r="T66" s="259" t="str">
        <f>+T15</f>
        <v>salade coleslaw</v>
      </c>
      <c r="U66" s="259" t="s">
        <v>479</v>
      </c>
      <c r="V66" s="259">
        <f>+U15</f>
        <v>0</v>
      </c>
      <c r="W66" s="277"/>
      <c r="X66" s="259"/>
      <c r="Y66" t="str">
        <f>+Y15</f>
        <v>B1110</v>
      </c>
      <c r="Z66" t="str">
        <f>+Z15</f>
        <v>Rillettes* (VPF) - Cornichon</v>
      </c>
      <c r="AA66" t="s">
        <v>479</v>
      </c>
      <c r="AB66">
        <f>+AA15</f>
        <v>0</v>
      </c>
      <c r="AC66" s="59"/>
    </row>
    <row r="67" spans="1:256" hidden="1" x14ac:dyDescent="0.2">
      <c r="A67" t="str">
        <f>+A15</f>
        <v>B1096</v>
      </c>
      <c r="B67" t="str">
        <f>+B15</f>
        <v>Pâté de Campagne* (VPF) - Cornichon</v>
      </c>
      <c r="C67" t="s">
        <v>480</v>
      </c>
      <c r="D67">
        <f>+D15</f>
        <v>0</v>
      </c>
      <c r="E67" s="59"/>
      <c r="G67" t="str">
        <f>+G15</f>
        <v>B1109</v>
      </c>
      <c r="H67" t="str">
        <f>+H15</f>
        <v>Radis - Beurre</v>
      </c>
      <c r="I67" t="s">
        <v>480</v>
      </c>
      <c r="J67">
        <f>+J15</f>
        <v>104</v>
      </c>
      <c r="K67" s="59"/>
      <c r="M67" s="259" t="str">
        <f>+M15</f>
        <v>B1204</v>
      </c>
      <c r="N67" s="259" t="str">
        <f>+N15</f>
        <v>Saucisson* Panaché - Cornichon</v>
      </c>
      <c r="O67" s="259" t="s">
        <v>480</v>
      </c>
      <c r="P67" s="259">
        <f>+P15</f>
        <v>0</v>
      </c>
      <c r="Q67" s="277"/>
      <c r="R67" s="259"/>
      <c r="S67" s="259" t="str">
        <f>+S15</f>
        <v>B1129</v>
      </c>
      <c r="T67" s="259" t="str">
        <f>+T15</f>
        <v>salade coleslaw</v>
      </c>
      <c r="U67" s="259" t="s">
        <v>480</v>
      </c>
      <c r="V67" s="259">
        <f>+V15</f>
        <v>0</v>
      </c>
      <c r="W67" s="277"/>
      <c r="X67" s="259"/>
      <c r="Y67" t="str">
        <f>+Y15</f>
        <v>B1110</v>
      </c>
      <c r="Z67" t="str">
        <f>+Z15</f>
        <v>Rillettes* (VPF) - Cornichon</v>
      </c>
      <c r="AA67" t="s">
        <v>480</v>
      </c>
      <c r="AB67">
        <f>+AB15</f>
        <v>0</v>
      </c>
      <c r="AC67" s="59"/>
    </row>
    <row r="68" spans="1:256" hidden="1" x14ac:dyDescent="0.2">
      <c r="A68" t="str">
        <f>+A15</f>
        <v>B1096</v>
      </c>
      <c r="B68" t="str">
        <f>+B15</f>
        <v>Pâté de Campagne* (VPF) - Cornichon</v>
      </c>
      <c r="C68" t="s">
        <v>14</v>
      </c>
      <c r="D68">
        <f>+E15</f>
        <v>0</v>
      </c>
      <c r="E68" s="59"/>
      <c r="G68" t="str">
        <f>+G15</f>
        <v>B1109</v>
      </c>
      <c r="H68" t="str">
        <f>+H15</f>
        <v>Radis - Beurre</v>
      </c>
      <c r="I68" t="s">
        <v>14</v>
      </c>
      <c r="J68">
        <f>+K15</f>
        <v>6</v>
      </c>
      <c r="K68" s="59"/>
      <c r="M68" s="259" t="str">
        <f>+M15</f>
        <v>B1204</v>
      </c>
      <c r="N68" s="259" t="str">
        <f>+N15</f>
        <v>Saucisson* Panaché - Cornichon</v>
      </c>
      <c r="O68" s="259" t="s">
        <v>14</v>
      </c>
      <c r="P68" s="259">
        <f>+Q15</f>
        <v>0</v>
      </c>
      <c r="Q68" s="277"/>
      <c r="R68" s="259"/>
      <c r="S68" s="259" t="str">
        <f>+S15</f>
        <v>B1129</v>
      </c>
      <c r="T68" s="259" t="str">
        <f>+T15</f>
        <v>salade coleslaw</v>
      </c>
      <c r="U68" s="259" t="s">
        <v>14</v>
      </c>
      <c r="V68" s="259">
        <f>+W15</f>
        <v>0</v>
      </c>
      <c r="W68" s="277"/>
      <c r="X68" s="259"/>
      <c r="Y68" t="str">
        <f>+Y15</f>
        <v>B1110</v>
      </c>
      <c r="Z68" t="str">
        <f>+Z15</f>
        <v>Rillettes* (VPF) - Cornichon</v>
      </c>
      <c r="AA68" t="s">
        <v>14</v>
      </c>
      <c r="AB68">
        <f>+AC15</f>
        <v>0</v>
      </c>
      <c r="AC68" s="59"/>
    </row>
    <row r="69" spans="1:256" hidden="1" x14ac:dyDescent="0.2">
      <c r="A69" t="str">
        <f>+A16</f>
        <v>B1139</v>
      </c>
      <c r="B69" t="str">
        <f>+B16</f>
        <v>Carottes Râpées BIO</v>
      </c>
      <c r="C69" t="s">
        <v>479</v>
      </c>
      <c r="D69">
        <f>+C16</f>
        <v>77</v>
      </c>
      <c r="E69" s="59"/>
      <c r="G69" t="str">
        <f>+G16</f>
        <v>B1012</v>
      </c>
      <c r="H69" t="str">
        <f>+H16</f>
        <v>Duo de chou vinaigrette</v>
      </c>
      <c r="I69" t="s">
        <v>479</v>
      </c>
      <c r="J69">
        <f>+I16</f>
        <v>0</v>
      </c>
      <c r="K69" s="59"/>
      <c r="M69" s="259" t="str">
        <f>+M16</f>
        <v>B1196</v>
      </c>
      <c r="N69" s="259" t="str">
        <f>+N16</f>
        <v>Salade Verte (SV)</v>
      </c>
      <c r="O69" s="259" t="s">
        <v>479</v>
      </c>
      <c r="P69" s="259">
        <f>+O16</f>
        <v>0</v>
      </c>
      <c r="Q69" s="277"/>
      <c r="R69" s="259"/>
      <c r="S69" s="259" t="str">
        <f>+S16</f>
        <v>B1207</v>
      </c>
      <c r="T69" s="259" t="str">
        <f>+T16</f>
        <v>Taboulé</v>
      </c>
      <c r="U69" s="259" t="s">
        <v>479</v>
      </c>
      <c r="V69" s="259">
        <f>+U16</f>
        <v>0</v>
      </c>
      <c r="W69" s="277"/>
      <c r="X69" s="259"/>
      <c r="Y69" t="str">
        <f>+Y16</f>
        <v>B1264</v>
      </c>
      <c r="Z69" t="str">
        <f>+Z16</f>
        <v>Betteraves Bio</v>
      </c>
      <c r="AA69" t="s">
        <v>479</v>
      </c>
      <c r="AB69">
        <f>+AA16</f>
        <v>79</v>
      </c>
      <c r="AC69" s="59"/>
    </row>
    <row r="70" spans="1:256" hidden="1" x14ac:dyDescent="0.2">
      <c r="A70" t="str">
        <f>+A16</f>
        <v>B1139</v>
      </c>
      <c r="B70" t="str">
        <f>+B16</f>
        <v>Carottes Râpées BIO</v>
      </c>
      <c r="C70" t="s">
        <v>480</v>
      </c>
      <c r="D70">
        <f>+D16</f>
        <v>104</v>
      </c>
      <c r="E70" s="59"/>
      <c r="G70" t="str">
        <f>+G16</f>
        <v>B1012</v>
      </c>
      <c r="H70" t="str">
        <f>+H16</f>
        <v>Duo de chou vinaigrette</v>
      </c>
      <c r="I70" t="s">
        <v>480</v>
      </c>
      <c r="J70">
        <f>+J16</f>
        <v>0</v>
      </c>
      <c r="K70" s="59"/>
      <c r="M70" s="259" t="str">
        <f>+M16</f>
        <v>B1196</v>
      </c>
      <c r="N70" s="259" t="str">
        <f>+N16</f>
        <v>Salade Verte (SV)</v>
      </c>
      <c r="O70" s="259" t="s">
        <v>480</v>
      </c>
      <c r="P70" s="259">
        <f>+P16</f>
        <v>0</v>
      </c>
      <c r="Q70" s="277"/>
      <c r="R70" s="259"/>
      <c r="S70" s="259" t="str">
        <f>+S16</f>
        <v>B1207</v>
      </c>
      <c r="T70" s="259" t="str">
        <f>+T16</f>
        <v>Taboulé</v>
      </c>
      <c r="U70" s="259" t="s">
        <v>480</v>
      </c>
      <c r="V70" s="259">
        <f>+V16</f>
        <v>0</v>
      </c>
      <c r="W70" s="277"/>
      <c r="X70" s="259"/>
      <c r="Y70" t="str">
        <f>+Y16</f>
        <v>B1264</v>
      </c>
      <c r="Z70" t="str">
        <f>+Z16</f>
        <v>Betteraves Bio</v>
      </c>
      <c r="AA70" t="s">
        <v>480</v>
      </c>
      <c r="AB70">
        <f>+AB16</f>
        <v>104</v>
      </c>
      <c r="AC70" s="59"/>
    </row>
    <row r="71" spans="1:256" hidden="1" x14ac:dyDescent="0.2">
      <c r="A71" t="str">
        <f>+A16</f>
        <v>B1139</v>
      </c>
      <c r="B71" t="str">
        <f>+B16</f>
        <v>Carottes Râpées BIO</v>
      </c>
      <c r="C71" t="s">
        <v>14</v>
      </c>
      <c r="D71">
        <f>+E16</f>
        <v>8</v>
      </c>
      <c r="E71" s="59"/>
      <c r="G71" t="str">
        <f>+G16</f>
        <v>B1012</v>
      </c>
      <c r="H71" t="str">
        <f>+H16</f>
        <v>Duo de chou vinaigrette</v>
      </c>
      <c r="I71" t="s">
        <v>14</v>
      </c>
      <c r="J71">
        <f>+K16</f>
        <v>0</v>
      </c>
      <c r="K71" s="59"/>
      <c r="M71" s="259" t="str">
        <f>+M16</f>
        <v>B1196</v>
      </c>
      <c r="N71" s="259" t="str">
        <f>+N16</f>
        <v>Salade Verte (SV)</v>
      </c>
      <c r="O71" s="259" t="s">
        <v>14</v>
      </c>
      <c r="P71" s="259">
        <f>+Q16</f>
        <v>0</v>
      </c>
      <c r="Q71" s="277"/>
      <c r="R71" s="259"/>
      <c r="S71" s="259" t="str">
        <f>+S16</f>
        <v>B1207</v>
      </c>
      <c r="T71" s="259" t="str">
        <f>+T16</f>
        <v>Taboulé</v>
      </c>
      <c r="U71" s="259" t="s">
        <v>14</v>
      </c>
      <c r="V71" s="259">
        <f>+W16</f>
        <v>0</v>
      </c>
      <c r="W71" s="277"/>
      <c r="X71" s="259"/>
      <c r="Y71" t="str">
        <f>+Y16</f>
        <v>B1264</v>
      </c>
      <c r="Z71" t="str">
        <f>+Z16</f>
        <v>Betteraves Bio</v>
      </c>
      <c r="AA71" t="s">
        <v>14</v>
      </c>
      <c r="AB71">
        <f>+AC16</f>
        <v>10</v>
      </c>
      <c r="AC71" s="59"/>
    </row>
    <row r="72" spans="1:256" hidden="1" x14ac:dyDescent="0.2">
      <c r="A72" t="str">
        <f>+A19</f>
        <v>B1013</v>
      </c>
      <c r="B72" t="str">
        <f>+B19</f>
        <v>Carottes Râpées</v>
      </c>
      <c r="C72" t="s">
        <v>479</v>
      </c>
      <c r="D72">
        <f>+C19</f>
        <v>0</v>
      </c>
      <c r="E72" s="59"/>
      <c r="G72" t="str">
        <f>+G19</f>
        <v>B1013</v>
      </c>
      <c r="H72" t="str">
        <f>+H19</f>
        <v>Carottes Râpées</v>
      </c>
      <c r="I72" t="s">
        <v>479</v>
      </c>
      <c r="J72">
        <f>+I19</f>
        <v>0</v>
      </c>
      <c r="K72" s="59"/>
      <c r="M72" s="259" t="str">
        <f>+M19</f>
        <v>B1013</v>
      </c>
      <c r="N72" s="259" t="str">
        <f>+N19</f>
        <v>Carottes Râpées</v>
      </c>
      <c r="O72" s="259" t="s">
        <v>479</v>
      </c>
      <c r="P72" s="259">
        <f>+O19</f>
        <v>0</v>
      </c>
      <c r="Q72" s="277"/>
      <c r="R72" s="259"/>
      <c r="S72" s="259" t="str">
        <f>+S19</f>
        <v>B1013</v>
      </c>
      <c r="T72" s="259" t="str">
        <f>+T19</f>
        <v>Carottes Râpées</v>
      </c>
      <c r="U72" s="259" t="s">
        <v>479</v>
      </c>
      <c r="V72" s="259">
        <f>+U19</f>
        <v>0</v>
      </c>
      <c r="W72" s="277"/>
      <c r="X72" s="259"/>
      <c r="Y72" t="str">
        <f>+Y19</f>
        <v>B1013</v>
      </c>
      <c r="Z72" t="str">
        <f>+Z19</f>
        <v>Carottes Râpées</v>
      </c>
      <c r="AA72" t="s">
        <v>479</v>
      </c>
      <c r="AB72">
        <f>+AA19</f>
        <v>0</v>
      </c>
      <c r="AC72" s="59"/>
    </row>
    <row r="73" spans="1:256" hidden="1" x14ac:dyDescent="0.2">
      <c r="A73" t="str">
        <f>+A19</f>
        <v>B1013</v>
      </c>
      <c r="B73" t="str">
        <f>+B19</f>
        <v>Carottes Râpées</v>
      </c>
      <c r="C73" t="s">
        <v>480</v>
      </c>
      <c r="D73">
        <f>+D19</f>
        <v>0</v>
      </c>
      <c r="E73" s="59"/>
      <c r="G73" t="str">
        <f>+G19</f>
        <v>B1013</v>
      </c>
      <c r="H73" t="str">
        <f>+H19</f>
        <v>Carottes Râpées</v>
      </c>
      <c r="I73" t="s">
        <v>480</v>
      </c>
      <c r="J73">
        <f>+J19</f>
        <v>0</v>
      </c>
      <c r="K73" s="59"/>
      <c r="M73" s="259" t="str">
        <f>+M19</f>
        <v>B1013</v>
      </c>
      <c r="N73" s="259" t="str">
        <f>+N19</f>
        <v>Carottes Râpées</v>
      </c>
      <c r="O73" s="259" t="s">
        <v>480</v>
      </c>
      <c r="P73" s="259">
        <f>+P19</f>
        <v>0</v>
      </c>
      <c r="Q73" s="277"/>
      <c r="R73" s="259"/>
      <c r="S73" s="259" t="str">
        <f>+S19</f>
        <v>B1013</v>
      </c>
      <c r="T73" s="259" t="str">
        <f>+T19</f>
        <v>Carottes Râpées</v>
      </c>
      <c r="U73" s="259" t="s">
        <v>480</v>
      </c>
      <c r="V73" s="259">
        <f>+V19</f>
        <v>0</v>
      </c>
      <c r="W73" s="277"/>
      <c r="X73" s="259"/>
      <c r="Y73" t="str">
        <f>+Y19</f>
        <v>B1013</v>
      </c>
      <c r="Z73" t="str">
        <f>+Z19</f>
        <v>Carottes Râpées</v>
      </c>
      <c r="AA73" t="s">
        <v>480</v>
      </c>
      <c r="AB73">
        <f>+AB19</f>
        <v>0</v>
      </c>
      <c r="AC73" s="59"/>
    </row>
    <row r="74" spans="1:256" hidden="1" x14ac:dyDescent="0.2">
      <c r="A74" t="str">
        <f>+A19</f>
        <v>B1013</v>
      </c>
      <c r="B74" t="str">
        <f>+B19</f>
        <v>Carottes Râpées</v>
      </c>
      <c r="C74" t="s">
        <v>14</v>
      </c>
      <c r="D74">
        <f>+E19</f>
        <v>0</v>
      </c>
      <c r="E74" s="59"/>
      <c r="G74" t="str">
        <f>+G19</f>
        <v>B1013</v>
      </c>
      <c r="H74" t="str">
        <f>+H19</f>
        <v>Carottes Râpées</v>
      </c>
      <c r="I74" t="s">
        <v>14</v>
      </c>
      <c r="J74">
        <f>+K19</f>
        <v>0</v>
      </c>
      <c r="K74" s="59"/>
      <c r="M74" s="259" t="str">
        <f>+M19</f>
        <v>B1013</v>
      </c>
      <c r="N74" s="259" t="str">
        <f>+N19</f>
        <v>Carottes Râpées</v>
      </c>
      <c r="O74" s="259" t="s">
        <v>14</v>
      </c>
      <c r="P74" s="259">
        <f>+Q19</f>
        <v>0</v>
      </c>
      <c r="Q74" s="277"/>
      <c r="R74" s="259"/>
      <c r="S74" s="259" t="str">
        <f>+S19</f>
        <v>B1013</v>
      </c>
      <c r="T74" s="259" t="str">
        <f>+T19</f>
        <v>Carottes Râpées</v>
      </c>
      <c r="U74" s="259" t="s">
        <v>14</v>
      </c>
      <c r="V74" s="259">
        <f>+W19</f>
        <v>0</v>
      </c>
      <c r="W74" s="277"/>
      <c r="X74" s="259"/>
      <c r="Y74" t="str">
        <f>+Y19</f>
        <v>B1013</v>
      </c>
      <c r="Z74" t="str">
        <f>+Z19</f>
        <v>Carottes Râpées</v>
      </c>
      <c r="AA74" t="s">
        <v>14</v>
      </c>
      <c r="AB74">
        <f>+AC19</f>
        <v>0</v>
      </c>
      <c r="AC74" s="59"/>
    </row>
    <row r="75" spans="1:256" hidden="1" x14ac:dyDescent="0.2">
      <c r="A75" s="59"/>
      <c r="B75" s="59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277"/>
      <c r="N75" s="277"/>
      <c r="O75" s="277"/>
      <c r="P75" s="277"/>
      <c r="Q75" s="277"/>
      <c r="R75" s="277"/>
      <c r="S75" s="277"/>
      <c r="T75" s="277"/>
      <c r="U75" s="277"/>
      <c r="V75" s="277"/>
      <c r="W75" s="277"/>
      <c r="X75" s="277"/>
      <c r="Y75" s="59"/>
      <c r="Z75" s="59"/>
      <c r="AA75" s="59"/>
      <c r="AB75" s="59"/>
      <c r="AC75" s="59"/>
      <c r="AD75" s="59"/>
      <c r="AE75" s="59"/>
      <c r="AF75" s="59"/>
      <c r="AG75" s="59"/>
      <c r="AH75" s="59"/>
      <c r="AI75" s="59"/>
      <c r="AJ75" s="59"/>
      <c r="AK75" s="59"/>
      <c r="AL75" s="59"/>
      <c r="AM75" s="59"/>
      <c r="AN75" s="59"/>
      <c r="AO75" s="59"/>
      <c r="AP75" s="59"/>
      <c r="AQ75" s="59"/>
      <c r="AR75" s="59"/>
      <c r="AS75" s="59"/>
      <c r="AT75" s="59"/>
      <c r="AU75" s="59"/>
      <c r="AV75" s="59"/>
      <c r="AW75" s="59"/>
      <c r="AX75" s="59"/>
      <c r="AY75" s="59"/>
      <c r="AZ75" s="59"/>
      <c r="BA75" s="59"/>
      <c r="BB75" s="59"/>
      <c r="BC75" s="59"/>
      <c r="BD75" s="59"/>
      <c r="BE75" s="59"/>
      <c r="BF75" s="59"/>
      <c r="BG75" s="59"/>
      <c r="BH75" s="59"/>
      <c r="BI75" s="59"/>
      <c r="BJ75" s="59"/>
      <c r="BK75" s="59"/>
      <c r="BL75" s="59"/>
      <c r="BM75" s="59"/>
      <c r="BN75" s="59"/>
      <c r="BO75" s="59"/>
      <c r="BP75" s="59"/>
      <c r="BQ75" s="59"/>
      <c r="BR75" s="59"/>
      <c r="BS75" s="59"/>
      <c r="BT75" s="59"/>
      <c r="BU75" s="59"/>
      <c r="BV75" s="59"/>
      <c r="BW75" s="59"/>
      <c r="BX75" s="59"/>
      <c r="BY75" s="59"/>
      <c r="BZ75" s="59"/>
      <c r="CA75" s="59"/>
      <c r="CB75" s="59"/>
      <c r="CC75" s="59"/>
      <c r="CD75" s="59"/>
      <c r="CE75" s="59"/>
      <c r="CF75" s="59"/>
      <c r="CG75" s="59"/>
      <c r="CH75" s="59"/>
      <c r="CI75" s="59"/>
      <c r="CJ75" s="59"/>
      <c r="CK75" s="59"/>
      <c r="CL75" s="59"/>
      <c r="CM75" s="59"/>
      <c r="CN75" s="59"/>
      <c r="CO75" s="59"/>
      <c r="CP75" s="59"/>
      <c r="CQ75" s="59"/>
      <c r="CR75" s="59"/>
      <c r="CS75" s="59"/>
      <c r="CT75" s="59"/>
      <c r="CU75" s="59"/>
      <c r="CV75" s="59"/>
      <c r="CW75" s="59"/>
      <c r="CX75" s="59"/>
      <c r="CY75" s="59"/>
      <c r="CZ75" s="59"/>
      <c r="DA75" s="59"/>
      <c r="DB75" s="59"/>
      <c r="DC75" s="59"/>
      <c r="DD75" s="59"/>
      <c r="DE75" s="59"/>
      <c r="DF75" s="59"/>
      <c r="DG75" s="59"/>
      <c r="DH75" s="59"/>
      <c r="DI75" s="59"/>
      <c r="DJ75" s="59"/>
      <c r="DK75" s="59"/>
      <c r="DL75" s="59"/>
      <c r="DM75" s="59"/>
      <c r="DN75" s="59"/>
      <c r="DO75" s="59"/>
      <c r="DP75" s="59"/>
      <c r="DQ75" s="59"/>
      <c r="DR75" s="59"/>
      <c r="DS75" s="59"/>
      <c r="DT75" s="59"/>
      <c r="DU75" s="59"/>
      <c r="DV75" s="59"/>
      <c r="DW75" s="59"/>
      <c r="DX75" s="59"/>
      <c r="DY75" s="59"/>
      <c r="DZ75" s="59"/>
      <c r="EA75" s="59"/>
      <c r="EB75" s="59"/>
      <c r="EC75" s="59"/>
      <c r="ED75" s="59"/>
      <c r="EE75" s="59"/>
      <c r="EF75" s="59"/>
      <c r="EG75" s="59"/>
      <c r="EH75" s="59"/>
      <c r="EI75" s="59"/>
      <c r="EJ75" s="59"/>
      <c r="EK75" s="59"/>
      <c r="EL75" s="59"/>
      <c r="EM75" s="59"/>
      <c r="EN75" s="59"/>
      <c r="EO75" s="59"/>
      <c r="EP75" s="59"/>
      <c r="EQ75" s="59"/>
      <c r="ER75" s="59"/>
      <c r="ES75" s="59"/>
      <c r="ET75" s="59"/>
      <c r="EU75" s="59"/>
      <c r="EV75" s="59"/>
      <c r="EW75" s="59"/>
      <c r="EX75" s="59"/>
      <c r="EY75" s="59"/>
      <c r="EZ75" s="59"/>
      <c r="FA75" s="59"/>
      <c r="FB75" s="59"/>
      <c r="FC75" s="59"/>
      <c r="FD75" s="59"/>
      <c r="FE75" s="59"/>
      <c r="FF75" s="59"/>
      <c r="FG75" s="59"/>
      <c r="FH75" s="59"/>
      <c r="FI75" s="59"/>
      <c r="FJ75" s="59"/>
      <c r="FK75" s="59"/>
      <c r="FL75" s="59"/>
      <c r="FM75" s="59"/>
      <c r="FN75" s="59"/>
      <c r="FO75" s="59"/>
      <c r="FP75" s="59"/>
      <c r="FQ75" s="59"/>
      <c r="FR75" s="59"/>
      <c r="FS75" s="59"/>
      <c r="FT75" s="59"/>
      <c r="FU75" s="59"/>
      <c r="FV75" s="59"/>
      <c r="FW75" s="59"/>
      <c r="FX75" s="59"/>
      <c r="FY75" s="59"/>
      <c r="FZ75" s="59"/>
      <c r="GA75" s="59"/>
      <c r="GB75" s="59"/>
      <c r="GC75" s="59"/>
      <c r="GD75" s="59"/>
      <c r="GE75" s="59"/>
      <c r="GF75" s="59"/>
      <c r="GG75" s="59"/>
      <c r="GH75" s="59"/>
      <c r="GI75" s="59"/>
      <c r="GJ75" s="59"/>
      <c r="GK75" s="59"/>
      <c r="GL75" s="59"/>
      <c r="GM75" s="59"/>
      <c r="GN75" s="59"/>
      <c r="GO75" s="59"/>
      <c r="GP75" s="59"/>
      <c r="GQ75" s="59"/>
      <c r="GR75" s="59"/>
      <c r="GS75" s="59"/>
      <c r="GT75" s="59"/>
      <c r="GU75" s="59"/>
      <c r="GV75" s="59"/>
      <c r="GW75" s="59"/>
      <c r="GX75" s="59"/>
      <c r="GY75" s="59"/>
      <c r="GZ75" s="59"/>
      <c r="HA75" s="59"/>
      <c r="HB75" s="59"/>
      <c r="HC75" s="59"/>
      <c r="HD75" s="59"/>
      <c r="HE75" s="59"/>
      <c r="HF75" s="59"/>
      <c r="HG75" s="59"/>
      <c r="HH75" s="59"/>
      <c r="HI75" s="59"/>
      <c r="HJ75" s="59"/>
      <c r="HK75" s="59"/>
      <c r="HL75" s="59"/>
      <c r="HM75" s="59"/>
      <c r="HN75" s="59"/>
      <c r="HO75" s="59"/>
      <c r="HP75" s="59"/>
      <c r="HQ75" s="59"/>
      <c r="HR75" s="59"/>
      <c r="HS75" s="59"/>
      <c r="HT75" s="59"/>
      <c r="HU75" s="59"/>
      <c r="HV75" s="59"/>
      <c r="HW75" s="59"/>
      <c r="HX75" s="59"/>
      <c r="HY75" s="59"/>
      <c r="HZ75" s="59"/>
      <c r="IA75" s="59"/>
      <c r="IB75" s="59"/>
      <c r="IC75" s="59"/>
      <c r="ID75" s="59"/>
      <c r="IE75" s="59"/>
      <c r="IF75" s="59"/>
      <c r="IG75" s="59"/>
      <c r="IH75" s="59"/>
      <c r="II75" s="59"/>
      <c r="IJ75" s="59"/>
      <c r="IK75" s="59"/>
      <c r="IL75" s="59"/>
      <c r="IM75" s="59"/>
      <c r="IN75" s="59"/>
      <c r="IO75" s="59"/>
      <c r="IP75" s="59"/>
      <c r="IQ75" s="59"/>
      <c r="IR75" s="59"/>
      <c r="IS75" s="59"/>
      <c r="IT75" s="59"/>
      <c r="IU75" s="59"/>
      <c r="IV75" s="59"/>
    </row>
    <row r="76" spans="1:256" hidden="1" x14ac:dyDescent="0.2">
      <c r="A76" t="str">
        <f>+A25</f>
        <v>C2801</v>
      </c>
      <c r="B76" t="str">
        <f>+B25</f>
        <v>Ballotin de Dinde (FR) sce Moutarde</v>
      </c>
      <c r="C76" t="s">
        <v>479</v>
      </c>
      <c r="D76">
        <f>+C25</f>
        <v>0</v>
      </c>
      <c r="E76" s="59"/>
      <c r="G76" t="str">
        <f>+G25</f>
        <v>C1413</v>
      </c>
      <c r="H76" t="str">
        <f>+H25</f>
        <v>Duo de Quinoa Thaï aux Légumes (plat complet)</v>
      </c>
      <c r="I76" t="s">
        <v>479</v>
      </c>
      <c r="J76">
        <f>+I25</f>
        <v>0</v>
      </c>
      <c r="K76" s="59"/>
      <c r="M76" s="259" t="str">
        <f>+M25</f>
        <v>C1353</v>
      </c>
      <c r="N76" s="259" t="str">
        <f>+N25</f>
        <v>Cordon Bleu de dinde (VF)</v>
      </c>
      <c r="O76" s="259" t="s">
        <v>479</v>
      </c>
      <c r="P76" s="259">
        <f>+O25</f>
        <v>0</v>
      </c>
      <c r="Q76" s="277"/>
      <c r="R76" s="259"/>
      <c r="S76" s="259" t="str">
        <f>+S25</f>
        <v>C1384</v>
      </c>
      <c r="T76" s="259" t="str">
        <f>+T25</f>
        <v>Coquillettes and cheese (plat complet)</v>
      </c>
      <c r="U76" s="259" t="s">
        <v>479</v>
      </c>
      <c r="V76" s="259">
        <f>+U25</f>
        <v>78</v>
      </c>
      <c r="W76" s="277"/>
      <c r="X76" s="259"/>
      <c r="Y76" t="str">
        <f>+Y25</f>
        <v>C1614</v>
      </c>
      <c r="Z76" t="str">
        <f>+Z25</f>
        <v>Steak Haché (VBF) - Ketchup</v>
      </c>
      <c r="AA76" t="s">
        <v>479</v>
      </c>
      <c r="AB76">
        <f>+AA25</f>
        <v>0</v>
      </c>
      <c r="AC76" s="59"/>
    </row>
    <row r="77" spans="1:256" hidden="1" x14ac:dyDescent="0.2">
      <c r="A77" t="str">
        <f>+A25</f>
        <v>C2801</v>
      </c>
      <c r="B77" t="str">
        <f>+B25</f>
        <v>Ballotin de Dinde (FR) sce Moutarde</v>
      </c>
      <c r="C77" t="s">
        <v>480</v>
      </c>
      <c r="D77">
        <f>+D25</f>
        <v>0</v>
      </c>
      <c r="E77" s="59"/>
      <c r="G77" t="str">
        <f>+G25</f>
        <v>C1413</v>
      </c>
      <c r="H77" t="str">
        <f>+H25</f>
        <v>Duo de Quinoa Thaï aux Légumes (plat complet)</v>
      </c>
      <c r="I77" t="s">
        <v>480</v>
      </c>
      <c r="J77">
        <f>+J25</f>
        <v>0</v>
      </c>
      <c r="K77" s="59"/>
      <c r="M77" s="259" t="str">
        <f>+M25</f>
        <v>C1353</v>
      </c>
      <c r="N77" s="259" t="str">
        <f>+N25</f>
        <v>Cordon Bleu de dinde (VF)</v>
      </c>
      <c r="O77" s="259" t="s">
        <v>480</v>
      </c>
      <c r="P77" s="259">
        <f>+P25</f>
        <v>0</v>
      </c>
      <c r="Q77" s="277"/>
      <c r="R77" s="259"/>
      <c r="S77" s="259" t="str">
        <f>+S25</f>
        <v>C1384</v>
      </c>
      <c r="T77" s="259" t="str">
        <f>+T25</f>
        <v>Coquillettes and cheese (plat complet)</v>
      </c>
      <c r="U77" s="259" t="s">
        <v>480</v>
      </c>
      <c r="V77" s="259">
        <f>+V25</f>
        <v>106</v>
      </c>
      <c r="W77" s="277"/>
      <c r="X77" s="259"/>
      <c r="Y77" t="str">
        <f>+Y25</f>
        <v>C1614</v>
      </c>
      <c r="Z77" t="str">
        <f>+Z25</f>
        <v>Steak Haché (VBF) - Ketchup</v>
      </c>
      <c r="AA77" t="s">
        <v>480</v>
      </c>
      <c r="AB77">
        <f>+AB25</f>
        <v>0</v>
      </c>
      <c r="AC77" s="59"/>
    </row>
    <row r="78" spans="1:256" hidden="1" x14ac:dyDescent="0.2">
      <c r="A78" t="str">
        <f>+A25</f>
        <v>C2801</v>
      </c>
      <c r="B78" t="str">
        <f>+B25</f>
        <v>Ballotin de Dinde (FR) sce Moutarde</v>
      </c>
      <c r="C78" t="s">
        <v>14</v>
      </c>
      <c r="D78">
        <f>+E25</f>
        <v>0</v>
      </c>
      <c r="E78" s="59"/>
      <c r="G78" t="str">
        <f>+G25</f>
        <v>C1413</v>
      </c>
      <c r="H78" t="str">
        <f>+H25</f>
        <v>Duo de Quinoa Thaï aux Légumes (plat complet)</v>
      </c>
      <c r="I78" t="s">
        <v>14</v>
      </c>
      <c r="J78">
        <f>+K25</f>
        <v>0</v>
      </c>
      <c r="K78" s="59"/>
      <c r="M78" s="259" t="str">
        <f>+M25</f>
        <v>C1353</v>
      </c>
      <c r="N78" s="259" t="str">
        <f>+N25</f>
        <v>Cordon Bleu de dinde (VF)</v>
      </c>
      <c r="O78" s="259" t="s">
        <v>14</v>
      </c>
      <c r="P78" s="259">
        <f>+Q25</f>
        <v>0</v>
      </c>
      <c r="Q78" s="277"/>
      <c r="R78" s="259"/>
      <c r="S78" s="259" t="str">
        <f>+S25</f>
        <v>C1384</v>
      </c>
      <c r="T78" s="259" t="str">
        <f>+T25</f>
        <v>Coquillettes and cheese (plat complet)</v>
      </c>
      <c r="U78" s="259" t="s">
        <v>14</v>
      </c>
      <c r="V78" s="259">
        <f>+W25</f>
        <v>7</v>
      </c>
      <c r="W78" s="277"/>
      <c r="X78" s="259"/>
      <c r="Y78" t="str">
        <f>+Y25</f>
        <v>C1614</v>
      </c>
      <c r="Z78" t="str">
        <f>+Z25</f>
        <v>Steak Haché (VBF) - Ketchup</v>
      </c>
      <c r="AA78" t="s">
        <v>14</v>
      </c>
      <c r="AB78">
        <f>+AC25</f>
        <v>0</v>
      </c>
      <c r="AC78" s="59"/>
    </row>
    <row r="79" spans="1:256" hidden="1" x14ac:dyDescent="0.2">
      <c r="A79" t="str">
        <f>+A26</f>
        <v>C1631</v>
      </c>
      <c r="B79" t="str">
        <f>+B26</f>
        <v>Tomato'Fish MSC</v>
      </c>
      <c r="C79" t="s">
        <v>479</v>
      </c>
      <c r="D79">
        <f>+C26</f>
        <v>0</v>
      </c>
      <c r="E79" s="59"/>
      <c r="G79" t="str">
        <f>+G26</f>
        <v>C1819</v>
      </c>
      <c r="H79" t="str">
        <f>+H26</f>
        <v>Sauté de Veau (VF) aux Olives</v>
      </c>
      <c r="I79" t="s">
        <v>479</v>
      </c>
      <c r="J79">
        <f>+I26</f>
        <v>0</v>
      </c>
      <c r="K79" s="59"/>
      <c r="M79" s="259" t="str">
        <f>+M26</f>
        <v>C2031</v>
      </c>
      <c r="N79" s="259" t="str">
        <f>+N26</f>
        <v>Lasagnes Bolognaise VBF (plat complet)</v>
      </c>
      <c r="O79" s="259" t="s">
        <v>479</v>
      </c>
      <c r="P79" s="259">
        <f>+O26</f>
        <v>0</v>
      </c>
      <c r="Q79" s="277"/>
      <c r="R79" s="259"/>
      <c r="S79" s="259" t="str">
        <f>+S26</f>
        <v>C1356</v>
      </c>
      <c r="T79" s="259" t="str">
        <f>+T26</f>
        <v>Ailes de poulet issue du Label Rouge</v>
      </c>
      <c r="U79" s="259" t="s">
        <v>479</v>
      </c>
      <c r="V79" s="259">
        <f>+U26</f>
        <v>0</v>
      </c>
      <c r="W79" s="277"/>
      <c r="X79" s="259"/>
      <c r="Y79" t="str">
        <f>+Y26</f>
        <v>C2532</v>
      </c>
      <c r="Z79" t="str">
        <f>+Z26</f>
        <v>Cubes de colin MSC Sce Citron</v>
      </c>
      <c r="AA79" t="s">
        <v>479</v>
      </c>
      <c r="AB79">
        <f>+AA26</f>
        <v>0</v>
      </c>
      <c r="AC79" s="59"/>
    </row>
    <row r="80" spans="1:256" hidden="1" x14ac:dyDescent="0.2">
      <c r="A80" t="str">
        <f>+A26</f>
        <v>C1631</v>
      </c>
      <c r="B80" t="str">
        <f>+B26</f>
        <v>Tomato'Fish MSC</v>
      </c>
      <c r="C80" t="s">
        <v>480</v>
      </c>
      <c r="D80">
        <f>+D26</f>
        <v>0</v>
      </c>
      <c r="E80" s="59"/>
      <c r="G80" t="str">
        <f>+G26</f>
        <v>C1819</v>
      </c>
      <c r="H80" t="str">
        <f>+H26</f>
        <v>Sauté de Veau (VF) aux Olives</v>
      </c>
      <c r="I80" t="s">
        <v>480</v>
      </c>
      <c r="J80">
        <f>+J26</f>
        <v>0</v>
      </c>
      <c r="K80" s="59"/>
      <c r="M80" s="259" t="str">
        <f>+M26</f>
        <v>C2031</v>
      </c>
      <c r="N80" s="259" t="str">
        <f>+N26</f>
        <v>Lasagnes Bolognaise VBF (plat complet)</v>
      </c>
      <c r="O80" s="259" t="s">
        <v>480</v>
      </c>
      <c r="P80" s="259">
        <f>+P26</f>
        <v>0</v>
      </c>
      <c r="Q80" s="277"/>
      <c r="R80" s="259"/>
      <c r="S80" s="259" t="str">
        <f>+S26</f>
        <v>C1356</v>
      </c>
      <c r="T80" s="259" t="str">
        <f>+T26</f>
        <v>Ailes de poulet issue du Label Rouge</v>
      </c>
      <c r="U80" s="259" t="s">
        <v>480</v>
      </c>
      <c r="V80" s="259">
        <f>+V26</f>
        <v>0</v>
      </c>
      <c r="W80" s="277"/>
      <c r="X80" s="259"/>
      <c r="Y80" t="str">
        <f>+Y26</f>
        <v>C2532</v>
      </c>
      <c r="Z80" t="str">
        <f>+Z26</f>
        <v>Cubes de colin MSC Sce Citron</v>
      </c>
      <c r="AA80" t="s">
        <v>480</v>
      </c>
      <c r="AB80">
        <f>+AB26</f>
        <v>0</v>
      </c>
      <c r="AC80" s="59"/>
    </row>
    <row r="81" spans="1:256" hidden="1" x14ac:dyDescent="0.2">
      <c r="A81" t="str">
        <f>+A26</f>
        <v>C1631</v>
      </c>
      <c r="B81" t="str">
        <f>+B26</f>
        <v>Tomato'Fish MSC</v>
      </c>
      <c r="C81" t="s">
        <v>14</v>
      </c>
      <c r="D81">
        <f>+E26</f>
        <v>0</v>
      </c>
      <c r="E81" s="59"/>
      <c r="G81" t="str">
        <f>+G26</f>
        <v>C1819</v>
      </c>
      <c r="H81" t="str">
        <f>+H26</f>
        <v>Sauté de Veau (VF) aux Olives</v>
      </c>
      <c r="I81" t="s">
        <v>14</v>
      </c>
      <c r="J81">
        <f>+K26</f>
        <v>0</v>
      </c>
      <c r="K81" s="59"/>
      <c r="M81" s="259" t="str">
        <f>+M26</f>
        <v>C2031</v>
      </c>
      <c r="N81" s="259" t="str">
        <f>+N26</f>
        <v>Lasagnes Bolognaise VBF (plat complet)</v>
      </c>
      <c r="O81" s="259" t="s">
        <v>14</v>
      </c>
      <c r="P81" s="259">
        <f>+Q26</f>
        <v>0</v>
      </c>
      <c r="Q81" s="277"/>
      <c r="R81" s="259"/>
      <c r="S81" s="259" t="str">
        <f>+S26</f>
        <v>C1356</v>
      </c>
      <c r="T81" s="259" t="str">
        <f>+T26</f>
        <v>Ailes de poulet issue du Label Rouge</v>
      </c>
      <c r="U81" s="259" t="s">
        <v>14</v>
      </c>
      <c r="V81" s="259">
        <f>+W26</f>
        <v>0</v>
      </c>
      <c r="W81" s="277"/>
      <c r="X81" s="259"/>
      <c r="Y81" t="str">
        <f>+Y26</f>
        <v>C2532</v>
      </c>
      <c r="Z81" t="str">
        <f>+Z26</f>
        <v>Cubes de colin MSC Sce Citron</v>
      </c>
      <c r="AA81" t="s">
        <v>14</v>
      </c>
      <c r="AB81">
        <f>+AC26</f>
        <v>0</v>
      </c>
      <c r="AC81" s="59"/>
    </row>
    <row r="82" spans="1:256" hidden="1" x14ac:dyDescent="0.2">
      <c r="A82" t="str">
        <f>+A29</f>
        <v>C1407</v>
      </c>
      <c r="B82" t="str">
        <f>+B29</f>
        <v>Filet de Colin/Hoki MSC meunière.</v>
      </c>
      <c r="C82" t="s">
        <v>479</v>
      </c>
      <c r="D82">
        <f>+C29</f>
        <v>0</v>
      </c>
      <c r="E82" s="59"/>
      <c r="G82" t="str">
        <f>+G29</f>
        <v>C1407</v>
      </c>
      <c r="H82" t="str">
        <f>+H29</f>
        <v>Filet de Colin/Hoki MSC meunière.</v>
      </c>
      <c r="I82" t="s">
        <v>479</v>
      </c>
      <c r="J82">
        <f>+I29</f>
        <v>0</v>
      </c>
      <c r="K82" s="59"/>
      <c r="M82" s="259" t="str">
        <f>+M29</f>
        <v>C1407</v>
      </c>
      <c r="N82" s="259" t="str">
        <f>+N29</f>
        <v>Filet de Colin/Hoki MSC meunière.</v>
      </c>
      <c r="O82" s="259" t="s">
        <v>479</v>
      </c>
      <c r="P82" s="259">
        <f>+O29</f>
        <v>0</v>
      </c>
      <c r="Q82" s="277"/>
      <c r="R82" s="259"/>
      <c r="S82" s="259" t="str">
        <f>+S29</f>
        <v>C1407</v>
      </c>
      <c r="T82" s="259" t="str">
        <f>+T29</f>
        <v>Filet de Colin/Hoki MSC meunière.</v>
      </c>
      <c r="U82" s="259" t="s">
        <v>479</v>
      </c>
      <c r="V82" s="259">
        <f>+U29</f>
        <v>0</v>
      </c>
      <c r="W82" s="277"/>
      <c r="X82" s="259"/>
      <c r="Y82" t="str">
        <f>+Y29</f>
        <v>C1407</v>
      </c>
      <c r="Z82" t="str">
        <f>+Z29</f>
        <v>Filet de Colin/Hoki MSC meunière.</v>
      </c>
      <c r="AA82" t="s">
        <v>479</v>
      </c>
      <c r="AB82">
        <f>+AA29</f>
        <v>79</v>
      </c>
      <c r="AC82" s="59"/>
    </row>
    <row r="83" spans="1:256" hidden="1" x14ac:dyDescent="0.2">
      <c r="A83" t="str">
        <f>+A29</f>
        <v>C1407</v>
      </c>
      <c r="B83" t="str">
        <f>+B29</f>
        <v>Filet de Colin/Hoki MSC meunière.</v>
      </c>
      <c r="C83" t="s">
        <v>480</v>
      </c>
      <c r="D83">
        <f>+D29</f>
        <v>0</v>
      </c>
      <c r="E83" s="59"/>
      <c r="G83" t="str">
        <f>+G29</f>
        <v>C1407</v>
      </c>
      <c r="H83" t="str">
        <f>+H29</f>
        <v>Filet de Colin/Hoki MSC meunière.</v>
      </c>
      <c r="I83" t="s">
        <v>480</v>
      </c>
      <c r="J83">
        <f>+J29</f>
        <v>0</v>
      </c>
      <c r="K83" s="59"/>
      <c r="M83" s="259" t="str">
        <f>+M29</f>
        <v>C1407</v>
      </c>
      <c r="N83" s="259" t="str">
        <f>+N29</f>
        <v>Filet de Colin/Hoki MSC meunière.</v>
      </c>
      <c r="O83" s="259" t="s">
        <v>480</v>
      </c>
      <c r="P83" s="259">
        <f>+P29</f>
        <v>0</v>
      </c>
      <c r="Q83" s="277"/>
      <c r="R83" s="259"/>
      <c r="S83" s="259" t="str">
        <f>+S29</f>
        <v>C1407</v>
      </c>
      <c r="T83" s="259" t="str">
        <f>+T29</f>
        <v>Filet de Colin/Hoki MSC meunière.</v>
      </c>
      <c r="U83" s="259" t="s">
        <v>480</v>
      </c>
      <c r="V83" s="259">
        <f>+V29</f>
        <v>0</v>
      </c>
      <c r="W83" s="277"/>
      <c r="X83" s="259"/>
      <c r="Y83" t="str">
        <f>+Y29</f>
        <v>C1407</v>
      </c>
      <c r="Z83" t="str">
        <f>+Z29</f>
        <v>Filet de Colin/Hoki MSC meunière.</v>
      </c>
      <c r="AA83" t="s">
        <v>480</v>
      </c>
      <c r="AB83">
        <f>+AB29</f>
        <v>103</v>
      </c>
      <c r="AC83" s="59"/>
    </row>
    <row r="84" spans="1:256" hidden="1" x14ac:dyDescent="0.2">
      <c r="A84" t="str">
        <f>+A29</f>
        <v>C1407</v>
      </c>
      <c r="B84" t="str">
        <f>+B29</f>
        <v>Filet de Colin/Hoki MSC meunière.</v>
      </c>
      <c r="C84" t="s">
        <v>14</v>
      </c>
      <c r="D84">
        <f>+E29</f>
        <v>0</v>
      </c>
      <c r="E84" s="59"/>
      <c r="G84" t="str">
        <f>+G29</f>
        <v>C1407</v>
      </c>
      <c r="H84" t="str">
        <f>+H29</f>
        <v>Filet de Colin/Hoki MSC meunière.</v>
      </c>
      <c r="I84" t="s">
        <v>14</v>
      </c>
      <c r="J84">
        <f>+K29</f>
        <v>0</v>
      </c>
      <c r="K84" s="59"/>
      <c r="M84" s="259" t="str">
        <f>+M29</f>
        <v>C1407</v>
      </c>
      <c r="N84" s="259" t="str">
        <f>+N29</f>
        <v>Filet de Colin/Hoki MSC meunière.</v>
      </c>
      <c r="O84" s="259" t="s">
        <v>14</v>
      </c>
      <c r="P84" s="259">
        <f>+Q29</f>
        <v>0</v>
      </c>
      <c r="Q84" s="277"/>
      <c r="R84" s="259"/>
      <c r="S84" s="259" t="str">
        <f>+S29</f>
        <v>C1407</v>
      </c>
      <c r="T84" s="259" t="str">
        <f>+T29</f>
        <v>Filet de Colin/Hoki MSC meunière.</v>
      </c>
      <c r="U84" s="259" t="s">
        <v>14</v>
      </c>
      <c r="V84" s="259">
        <f>+W29</f>
        <v>0</v>
      </c>
      <c r="W84" s="277"/>
      <c r="X84" s="259"/>
      <c r="Y84" t="str">
        <f>+Y29</f>
        <v>C1407</v>
      </c>
      <c r="Z84" t="str">
        <f>+Z29</f>
        <v>Filet de Colin/Hoki MSC meunière.</v>
      </c>
      <c r="AA84" t="s">
        <v>14</v>
      </c>
      <c r="AB84">
        <f>+AC29</f>
        <v>10</v>
      </c>
      <c r="AC84" s="59"/>
    </row>
    <row r="85" spans="1:256" hidden="1" x14ac:dyDescent="0.2">
      <c r="A85" t="str">
        <f>+A30</f>
        <v>C2446</v>
      </c>
      <c r="B85" t="str">
        <f>+B30</f>
        <v>Steak Haché au Jus (VBF)</v>
      </c>
      <c r="C85" t="s">
        <v>479</v>
      </c>
      <c r="D85">
        <f>+C30</f>
        <v>77</v>
      </c>
      <c r="E85" s="59"/>
      <c r="G85" t="str">
        <f>+G30</f>
        <v>C2446</v>
      </c>
      <c r="H85" t="str">
        <f>+H30</f>
        <v>Steak Haché au Jus (VBF)</v>
      </c>
      <c r="I85" t="s">
        <v>479</v>
      </c>
      <c r="J85">
        <f>+I30</f>
        <v>0</v>
      </c>
      <c r="K85" s="59"/>
      <c r="M85" s="259" t="str">
        <f>+M30</f>
        <v>C2446</v>
      </c>
      <c r="N85" s="259" t="str">
        <f>+N30</f>
        <v>Steak Haché au Jus (VBF)</v>
      </c>
      <c r="O85" s="259" t="s">
        <v>479</v>
      </c>
      <c r="P85" s="259">
        <f>+O30</f>
        <v>0</v>
      </c>
      <c r="Q85" s="277"/>
      <c r="R85" s="259"/>
      <c r="S85" s="259" t="str">
        <f>+S30</f>
        <v>C2446</v>
      </c>
      <c r="T85" s="259" t="str">
        <f>+T30</f>
        <v>Steak Haché au Jus (VBF)</v>
      </c>
      <c r="U85" s="259" t="s">
        <v>479</v>
      </c>
      <c r="V85" s="259">
        <f>+U30</f>
        <v>0</v>
      </c>
      <c r="W85" s="277"/>
      <c r="X85" s="259"/>
      <c r="Y85" t="str">
        <f>+Y30</f>
        <v>C2446</v>
      </c>
      <c r="Z85" t="str">
        <f>+Z30</f>
        <v>Steak Haché au Jus (VBF)</v>
      </c>
      <c r="AA85" t="s">
        <v>479</v>
      </c>
      <c r="AB85">
        <f>+AA30</f>
        <v>0</v>
      </c>
      <c r="AC85" s="59"/>
    </row>
    <row r="86" spans="1:256" hidden="1" x14ac:dyDescent="0.2">
      <c r="A86" t="str">
        <f>+A30</f>
        <v>C2446</v>
      </c>
      <c r="B86" t="str">
        <f>+B30</f>
        <v>Steak Haché au Jus (VBF)</v>
      </c>
      <c r="C86" t="s">
        <v>480</v>
      </c>
      <c r="D86">
        <f>+D30</f>
        <v>103</v>
      </c>
      <c r="E86" s="59"/>
      <c r="G86" t="str">
        <f>+G30</f>
        <v>C2446</v>
      </c>
      <c r="H86" t="str">
        <f>+H30</f>
        <v>Steak Haché au Jus (VBF)</v>
      </c>
      <c r="I86" t="s">
        <v>480</v>
      </c>
      <c r="J86">
        <f>+J30</f>
        <v>0</v>
      </c>
      <c r="K86" s="59"/>
      <c r="M86" s="259" t="str">
        <f>+M30</f>
        <v>C2446</v>
      </c>
      <c r="N86" s="259" t="str">
        <f>+N30</f>
        <v>Steak Haché au Jus (VBF)</v>
      </c>
      <c r="O86" s="259" t="s">
        <v>480</v>
      </c>
      <c r="P86" s="259">
        <f>+P30</f>
        <v>0</v>
      </c>
      <c r="Q86" s="277"/>
      <c r="R86" s="259"/>
      <c r="S86" s="259" t="str">
        <f>+S30</f>
        <v>C2446</v>
      </c>
      <c r="T86" s="259" t="str">
        <f>+T30</f>
        <v>Steak Haché au Jus (VBF)</v>
      </c>
      <c r="U86" s="259" t="s">
        <v>480</v>
      </c>
      <c r="V86" s="259">
        <f>+V30</f>
        <v>0</v>
      </c>
      <c r="W86" s="277"/>
      <c r="X86" s="259"/>
      <c r="Y86" t="str">
        <f>+Y30</f>
        <v>C2446</v>
      </c>
      <c r="Z86" t="str">
        <f>+Z30</f>
        <v>Steak Haché au Jus (VBF)</v>
      </c>
      <c r="AA86" t="s">
        <v>480</v>
      </c>
      <c r="AB86">
        <f>+AB30</f>
        <v>0</v>
      </c>
      <c r="AC86" s="59"/>
    </row>
    <row r="87" spans="1:256" hidden="1" x14ac:dyDescent="0.2">
      <c r="A87" t="str">
        <f>+A30</f>
        <v>C2446</v>
      </c>
      <c r="B87" t="str">
        <f>+B30</f>
        <v>Steak Haché au Jus (VBF)</v>
      </c>
      <c r="C87" t="s">
        <v>14</v>
      </c>
      <c r="D87">
        <f>+E30</f>
        <v>8</v>
      </c>
      <c r="E87" s="59"/>
      <c r="G87" t="str">
        <f>+G30</f>
        <v>C2446</v>
      </c>
      <c r="H87" t="str">
        <f>+H30</f>
        <v>Steak Haché au Jus (VBF)</v>
      </c>
      <c r="I87" t="s">
        <v>14</v>
      </c>
      <c r="J87">
        <f>+K30</f>
        <v>0</v>
      </c>
      <c r="K87" s="59"/>
      <c r="M87" s="259" t="str">
        <f>+M30</f>
        <v>C2446</v>
      </c>
      <c r="N87" s="259" t="str">
        <f>+N30</f>
        <v>Steak Haché au Jus (VBF)</v>
      </c>
      <c r="O87" s="259" t="s">
        <v>14</v>
      </c>
      <c r="P87" s="259">
        <f>+Q30</f>
        <v>0</v>
      </c>
      <c r="Q87" s="277"/>
      <c r="R87" s="259"/>
      <c r="S87" s="259" t="str">
        <f>+S30</f>
        <v>C2446</v>
      </c>
      <c r="T87" s="259" t="str">
        <f>+T30</f>
        <v>Steak Haché au Jus (VBF)</v>
      </c>
      <c r="U87" s="259" t="s">
        <v>14</v>
      </c>
      <c r="V87" s="259">
        <f>+W30</f>
        <v>0</v>
      </c>
      <c r="W87" s="277"/>
      <c r="X87" s="259"/>
      <c r="Y87" t="str">
        <f>+Y30</f>
        <v>C2446</v>
      </c>
      <c r="Z87" t="str">
        <f>+Z30</f>
        <v>Steak Haché au Jus (VBF)</v>
      </c>
      <c r="AA87" t="s">
        <v>14</v>
      </c>
      <c r="AB87">
        <f>+AC30</f>
        <v>0</v>
      </c>
      <c r="AC87" s="59"/>
    </row>
    <row r="88" spans="1:256" hidden="1" x14ac:dyDescent="0.2">
      <c r="A88" t="str">
        <f>+A31</f>
        <v>C1534</v>
      </c>
      <c r="B88" t="str">
        <f>+B31</f>
        <v>Poulet Rôti au jus</v>
      </c>
      <c r="C88" t="s">
        <v>479</v>
      </c>
      <c r="D88">
        <f>+C31</f>
        <v>0</v>
      </c>
      <c r="E88" s="59"/>
      <c r="G88" t="str">
        <f>+G31</f>
        <v>C1534</v>
      </c>
      <c r="H88" t="str">
        <f>+H31</f>
        <v>Poulet Rôti au jus</v>
      </c>
      <c r="I88" t="s">
        <v>479</v>
      </c>
      <c r="J88">
        <f>+I31</f>
        <v>78</v>
      </c>
      <c r="K88" s="59"/>
      <c r="M88" s="259" t="str">
        <f>+M31</f>
        <v>C1534</v>
      </c>
      <c r="N88" s="259" t="str">
        <f>+N31</f>
        <v>Poulet Rôti au jus</v>
      </c>
      <c r="O88" s="259" t="s">
        <v>479</v>
      </c>
      <c r="P88" s="259">
        <f>+O31</f>
        <v>0</v>
      </c>
      <c r="Q88" s="277"/>
      <c r="R88" s="259"/>
      <c r="S88" s="259" t="str">
        <f>+S31</f>
        <v>C1534</v>
      </c>
      <c r="T88" s="259" t="str">
        <f>+T31</f>
        <v>Poulet Rôti au jus</v>
      </c>
      <c r="U88" s="259" t="s">
        <v>479</v>
      </c>
      <c r="V88" s="259">
        <f>+U31</f>
        <v>0</v>
      </c>
      <c r="W88" s="277"/>
      <c r="X88" s="259"/>
      <c r="Y88" t="str">
        <f>+Y31</f>
        <v>C1534</v>
      </c>
      <c r="Z88" t="str">
        <f>+Z31</f>
        <v>Poulet Rôti au jus</v>
      </c>
      <c r="AA88" t="s">
        <v>479</v>
      </c>
      <c r="AB88">
        <f>+AA31</f>
        <v>0</v>
      </c>
      <c r="AC88" s="59"/>
    </row>
    <row r="89" spans="1:256" hidden="1" x14ac:dyDescent="0.2">
      <c r="A89" t="str">
        <f>+A31</f>
        <v>C1534</v>
      </c>
      <c r="B89" t="str">
        <f>+B31</f>
        <v>Poulet Rôti au jus</v>
      </c>
      <c r="C89" t="s">
        <v>480</v>
      </c>
      <c r="D89">
        <f>+D31</f>
        <v>0</v>
      </c>
      <c r="E89" s="59"/>
      <c r="G89" t="str">
        <f>+G31</f>
        <v>C1534</v>
      </c>
      <c r="H89" t="str">
        <f>+H31</f>
        <v>Poulet Rôti au jus</v>
      </c>
      <c r="I89" t="s">
        <v>480</v>
      </c>
      <c r="J89">
        <f>+J31</f>
        <v>103</v>
      </c>
      <c r="K89" s="59"/>
      <c r="M89" s="259" t="str">
        <f>+M31</f>
        <v>C1534</v>
      </c>
      <c r="N89" s="259" t="str">
        <f>+N31</f>
        <v>Poulet Rôti au jus</v>
      </c>
      <c r="O89" s="259" t="s">
        <v>480</v>
      </c>
      <c r="P89" s="259">
        <f>+P31</f>
        <v>0</v>
      </c>
      <c r="Q89" s="277"/>
      <c r="R89" s="259"/>
      <c r="S89" s="259" t="str">
        <f>+S31</f>
        <v>C1534</v>
      </c>
      <c r="T89" s="259" t="str">
        <f>+T31</f>
        <v>Poulet Rôti au jus</v>
      </c>
      <c r="U89" s="259" t="s">
        <v>480</v>
      </c>
      <c r="V89" s="259">
        <f>+V31</f>
        <v>0</v>
      </c>
      <c r="W89" s="277"/>
      <c r="X89" s="259"/>
      <c r="Y89" t="str">
        <f>+Y31</f>
        <v>C1534</v>
      </c>
      <c r="Z89" t="str">
        <f>+Z31</f>
        <v>Poulet Rôti au jus</v>
      </c>
      <c r="AA89" t="s">
        <v>480</v>
      </c>
      <c r="AB89">
        <f>+AB31</f>
        <v>0</v>
      </c>
      <c r="AC89" s="59"/>
    </row>
    <row r="90" spans="1:256" hidden="1" x14ac:dyDescent="0.2">
      <c r="A90" t="str">
        <f>+A31</f>
        <v>C1534</v>
      </c>
      <c r="B90" t="str">
        <f>+B31</f>
        <v>Poulet Rôti au jus</v>
      </c>
      <c r="C90" t="s">
        <v>14</v>
      </c>
      <c r="D90">
        <f>+E31</f>
        <v>0</v>
      </c>
      <c r="E90" s="59"/>
      <c r="G90" t="str">
        <f>+G31</f>
        <v>C1534</v>
      </c>
      <c r="H90" t="str">
        <f>+H31</f>
        <v>Poulet Rôti au jus</v>
      </c>
      <c r="I90" t="s">
        <v>14</v>
      </c>
      <c r="J90">
        <f>+K31</f>
        <v>6</v>
      </c>
      <c r="K90" s="59"/>
      <c r="M90" s="259" t="str">
        <f>+M31</f>
        <v>C1534</v>
      </c>
      <c r="N90" s="259" t="str">
        <f>+N31</f>
        <v>Poulet Rôti au jus</v>
      </c>
      <c r="O90" s="259" t="s">
        <v>14</v>
      </c>
      <c r="P90" s="259">
        <f>+Q31</f>
        <v>0</v>
      </c>
      <c r="Q90" s="277"/>
      <c r="R90" s="259"/>
      <c r="S90" s="259" t="str">
        <f>+S31</f>
        <v>C1534</v>
      </c>
      <c r="T90" s="259" t="str">
        <f>+T31</f>
        <v>Poulet Rôti au jus</v>
      </c>
      <c r="U90" s="259" t="s">
        <v>14</v>
      </c>
      <c r="V90" s="259">
        <f>+W31</f>
        <v>0</v>
      </c>
      <c r="W90" s="277"/>
      <c r="X90" s="259"/>
      <c r="Y90" t="str">
        <f>+Y31</f>
        <v>C1534</v>
      </c>
      <c r="Z90" t="str">
        <f>+Z31</f>
        <v>Poulet Rôti au jus</v>
      </c>
      <c r="AA90" t="s">
        <v>14</v>
      </c>
      <c r="AB90">
        <f>+AC31</f>
        <v>0</v>
      </c>
      <c r="AC90" s="59"/>
    </row>
    <row r="91" spans="1:256" hidden="1" x14ac:dyDescent="0.2">
      <c r="A91" s="59"/>
      <c r="B91" s="59"/>
      <c r="C91" s="59"/>
      <c r="D91" s="59"/>
      <c r="E91" s="59"/>
      <c r="F91" s="59"/>
      <c r="G91" s="59"/>
      <c r="H91" s="59"/>
      <c r="I91" s="59"/>
      <c r="J91" s="59"/>
      <c r="K91" s="59"/>
      <c r="L91" s="59"/>
      <c r="M91" s="277"/>
      <c r="N91" s="277"/>
      <c r="O91" s="277"/>
      <c r="P91" s="277"/>
      <c r="Q91" s="277"/>
      <c r="R91" s="277"/>
      <c r="S91" s="277"/>
      <c r="T91" s="277"/>
      <c r="U91" s="277"/>
      <c r="V91" s="277"/>
      <c r="W91" s="277"/>
      <c r="X91" s="277"/>
      <c r="Y91" s="59"/>
      <c r="Z91" s="59"/>
      <c r="AA91" s="59"/>
      <c r="AB91" s="59"/>
      <c r="AC91" s="59"/>
      <c r="AD91" s="59"/>
      <c r="AE91" s="59"/>
      <c r="AF91" s="59"/>
      <c r="AG91" s="59"/>
      <c r="AH91" s="59"/>
      <c r="AI91" s="59"/>
      <c r="AJ91" s="59"/>
      <c r="AK91" s="59"/>
      <c r="AL91" s="59"/>
      <c r="AM91" s="59"/>
      <c r="AN91" s="59"/>
      <c r="AO91" s="59"/>
      <c r="AP91" s="59"/>
      <c r="AQ91" s="59"/>
      <c r="AR91" s="59"/>
      <c r="AS91" s="59"/>
      <c r="AT91" s="59"/>
      <c r="AU91" s="59"/>
      <c r="AV91" s="59"/>
      <c r="AW91" s="59"/>
      <c r="AX91" s="59"/>
      <c r="AY91" s="59"/>
      <c r="AZ91" s="59"/>
      <c r="BA91" s="59"/>
      <c r="BB91" s="59"/>
      <c r="BC91" s="59"/>
      <c r="BD91" s="59"/>
      <c r="BE91" s="59"/>
      <c r="BF91" s="59"/>
      <c r="BG91" s="59"/>
      <c r="BH91" s="59"/>
      <c r="BI91" s="59"/>
      <c r="BJ91" s="59"/>
      <c r="BK91" s="59"/>
      <c r="BL91" s="59"/>
      <c r="BM91" s="59"/>
      <c r="BN91" s="59"/>
      <c r="BO91" s="59"/>
      <c r="BP91" s="59"/>
      <c r="BQ91" s="59"/>
      <c r="BR91" s="59"/>
      <c r="BS91" s="59"/>
      <c r="BT91" s="59"/>
      <c r="BU91" s="59"/>
      <c r="BV91" s="59"/>
      <c r="BW91" s="59"/>
      <c r="BX91" s="59"/>
      <c r="BY91" s="59"/>
      <c r="BZ91" s="59"/>
      <c r="CA91" s="59"/>
      <c r="CB91" s="59"/>
      <c r="CC91" s="59"/>
      <c r="CD91" s="59"/>
      <c r="CE91" s="59"/>
      <c r="CF91" s="59"/>
      <c r="CG91" s="59"/>
      <c r="CH91" s="59"/>
      <c r="CI91" s="59"/>
      <c r="CJ91" s="59"/>
      <c r="CK91" s="59"/>
      <c r="CL91" s="59"/>
      <c r="CM91" s="59"/>
      <c r="CN91" s="59"/>
      <c r="CO91" s="59"/>
      <c r="CP91" s="59"/>
      <c r="CQ91" s="59"/>
      <c r="CR91" s="59"/>
      <c r="CS91" s="59"/>
      <c r="CT91" s="59"/>
      <c r="CU91" s="59"/>
      <c r="CV91" s="59"/>
      <c r="CW91" s="59"/>
      <c r="CX91" s="59"/>
      <c r="CY91" s="59"/>
      <c r="CZ91" s="59"/>
      <c r="DA91" s="59"/>
      <c r="DB91" s="59"/>
      <c r="DC91" s="59"/>
      <c r="DD91" s="59"/>
      <c r="DE91" s="59"/>
      <c r="DF91" s="59"/>
      <c r="DG91" s="59"/>
      <c r="DH91" s="59"/>
      <c r="DI91" s="59"/>
      <c r="DJ91" s="59"/>
      <c r="DK91" s="59"/>
      <c r="DL91" s="59"/>
      <c r="DM91" s="59"/>
      <c r="DN91" s="59"/>
      <c r="DO91" s="59"/>
      <c r="DP91" s="59"/>
      <c r="DQ91" s="59"/>
      <c r="DR91" s="59"/>
      <c r="DS91" s="59"/>
      <c r="DT91" s="59"/>
      <c r="DU91" s="59"/>
      <c r="DV91" s="59"/>
      <c r="DW91" s="59"/>
      <c r="DX91" s="59"/>
      <c r="DY91" s="59"/>
      <c r="DZ91" s="59"/>
      <c r="EA91" s="59"/>
      <c r="EB91" s="59"/>
      <c r="EC91" s="59"/>
      <c r="ED91" s="59"/>
      <c r="EE91" s="59"/>
      <c r="EF91" s="59"/>
      <c r="EG91" s="59"/>
      <c r="EH91" s="59"/>
      <c r="EI91" s="59"/>
      <c r="EJ91" s="59"/>
      <c r="EK91" s="59"/>
      <c r="EL91" s="59"/>
      <c r="EM91" s="59"/>
      <c r="EN91" s="59"/>
      <c r="EO91" s="59"/>
      <c r="EP91" s="59"/>
      <c r="EQ91" s="59"/>
      <c r="ER91" s="59"/>
      <c r="ES91" s="59"/>
      <c r="ET91" s="59"/>
      <c r="EU91" s="59"/>
      <c r="EV91" s="59"/>
      <c r="EW91" s="59"/>
      <c r="EX91" s="59"/>
      <c r="EY91" s="59"/>
      <c r="EZ91" s="59"/>
      <c r="FA91" s="59"/>
      <c r="FB91" s="59"/>
      <c r="FC91" s="59"/>
      <c r="FD91" s="59"/>
      <c r="FE91" s="59"/>
      <c r="FF91" s="59"/>
      <c r="FG91" s="59"/>
      <c r="FH91" s="59"/>
      <c r="FI91" s="59"/>
      <c r="FJ91" s="59"/>
      <c r="FK91" s="59"/>
      <c r="FL91" s="59"/>
      <c r="FM91" s="59"/>
      <c r="FN91" s="59"/>
      <c r="FO91" s="59"/>
      <c r="FP91" s="59"/>
      <c r="FQ91" s="59"/>
      <c r="FR91" s="59"/>
      <c r="FS91" s="59"/>
      <c r="FT91" s="59"/>
      <c r="FU91" s="59"/>
      <c r="FV91" s="59"/>
      <c r="FW91" s="59"/>
      <c r="FX91" s="59"/>
      <c r="FY91" s="59"/>
      <c r="FZ91" s="59"/>
      <c r="GA91" s="59"/>
      <c r="GB91" s="59"/>
      <c r="GC91" s="59"/>
      <c r="GD91" s="59"/>
      <c r="GE91" s="59"/>
      <c r="GF91" s="59"/>
      <c r="GG91" s="59"/>
      <c r="GH91" s="59"/>
      <c r="GI91" s="59"/>
      <c r="GJ91" s="59"/>
      <c r="GK91" s="59"/>
      <c r="GL91" s="59"/>
      <c r="GM91" s="59"/>
      <c r="GN91" s="59"/>
      <c r="GO91" s="59"/>
      <c r="GP91" s="59"/>
      <c r="GQ91" s="59"/>
      <c r="GR91" s="59"/>
      <c r="GS91" s="59"/>
      <c r="GT91" s="59"/>
      <c r="GU91" s="59"/>
      <c r="GV91" s="59"/>
      <c r="GW91" s="59"/>
      <c r="GX91" s="59"/>
      <c r="GY91" s="59"/>
      <c r="GZ91" s="59"/>
      <c r="HA91" s="59"/>
      <c r="HB91" s="59"/>
      <c r="HC91" s="59"/>
      <c r="HD91" s="59"/>
      <c r="HE91" s="59"/>
      <c r="HF91" s="59"/>
      <c r="HG91" s="59"/>
      <c r="HH91" s="59"/>
      <c r="HI91" s="59"/>
      <c r="HJ91" s="59"/>
      <c r="HK91" s="59"/>
      <c r="HL91" s="59"/>
      <c r="HM91" s="59"/>
      <c r="HN91" s="59"/>
      <c r="HO91" s="59"/>
      <c r="HP91" s="59"/>
      <c r="HQ91" s="59"/>
      <c r="HR91" s="59"/>
      <c r="HS91" s="59"/>
      <c r="HT91" s="59"/>
      <c r="HU91" s="59"/>
      <c r="HV91" s="59"/>
      <c r="HW91" s="59"/>
      <c r="HX91" s="59"/>
      <c r="HY91" s="59"/>
      <c r="HZ91" s="59"/>
      <c r="IA91" s="59"/>
      <c r="IB91" s="59"/>
      <c r="IC91" s="59"/>
      <c r="ID91" s="59"/>
      <c r="IE91" s="59"/>
      <c r="IF91" s="59"/>
      <c r="IG91" s="59"/>
      <c r="IH91" s="59"/>
      <c r="II91" s="59"/>
      <c r="IJ91" s="59"/>
      <c r="IK91" s="59"/>
      <c r="IL91" s="59"/>
      <c r="IM91" s="59"/>
      <c r="IN91" s="59"/>
      <c r="IO91" s="59"/>
      <c r="IP91" s="59"/>
      <c r="IQ91" s="59"/>
      <c r="IR91" s="59"/>
      <c r="IS91" s="59"/>
      <c r="IT91" s="59"/>
      <c r="IU91" s="59"/>
      <c r="IV91" s="59"/>
    </row>
    <row r="92" spans="1:256" hidden="1" x14ac:dyDescent="0.2">
      <c r="A92" t="str">
        <f>+A37</f>
        <v>D1818</v>
      </c>
      <c r="B92" t="str">
        <f>+B37</f>
        <v>Riz Blanc</v>
      </c>
      <c r="C92" t="s">
        <v>479</v>
      </c>
      <c r="D92">
        <f>+C37</f>
        <v>0</v>
      </c>
      <c r="E92" s="59"/>
      <c r="G92" t="str">
        <f>+G37</f>
        <v>C1882</v>
      </c>
      <c r="H92" t="str">
        <f>+H37</f>
        <v>(Plat Complet)</v>
      </c>
      <c r="I92" t="s">
        <v>479</v>
      </c>
      <c r="J92">
        <f>+I37</f>
        <v>0</v>
      </c>
      <c r="K92" s="59"/>
      <c r="M92" s="259" t="str">
        <f>+M37</f>
        <v>D2233</v>
      </c>
      <c r="N92" s="259" t="str">
        <f>+N37</f>
        <v>Haricots Beurre CE2</v>
      </c>
      <c r="O92" s="259" t="s">
        <v>479</v>
      </c>
      <c r="P92" s="259">
        <f>+O37</f>
        <v>0</v>
      </c>
      <c r="Q92" s="277"/>
      <c r="R92" s="259"/>
      <c r="S92" s="259" t="str">
        <f>+S37</f>
        <v>C1882</v>
      </c>
      <c r="T92" s="259" t="str">
        <f>+T37</f>
        <v>(Plat Complet)</v>
      </c>
      <c r="U92" s="259" t="s">
        <v>479</v>
      </c>
      <c r="V92" s="259">
        <f>+U37</f>
        <v>78</v>
      </c>
      <c r="W92" s="277"/>
      <c r="X92" s="259"/>
      <c r="Y92" t="str">
        <f>+Y37</f>
        <v>D2018</v>
      </c>
      <c r="Z92" t="str">
        <f>+Z37</f>
        <v>Gratin de Chou Fleur &amp; PDT</v>
      </c>
      <c r="AA92" t="s">
        <v>479</v>
      </c>
      <c r="AB92">
        <f>+AA37</f>
        <v>79</v>
      </c>
      <c r="AC92" s="59"/>
    </row>
    <row r="93" spans="1:256" hidden="1" x14ac:dyDescent="0.2">
      <c r="A93" t="str">
        <f>+A37</f>
        <v>D1818</v>
      </c>
      <c r="B93" t="str">
        <f>+B37</f>
        <v>Riz Blanc</v>
      </c>
      <c r="C93" t="s">
        <v>480</v>
      </c>
      <c r="D93">
        <f>+D37</f>
        <v>0</v>
      </c>
      <c r="E93" s="59"/>
      <c r="G93" t="str">
        <f>+G37</f>
        <v>C1882</v>
      </c>
      <c r="H93" t="str">
        <f>+H37</f>
        <v>(Plat Complet)</v>
      </c>
      <c r="I93" t="s">
        <v>480</v>
      </c>
      <c r="J93">
        <f>+J37</f>
        <v>0</v>
      </c>
      <c r="K93" s="59"/>
      <c r="M93" s="259" t="str">
        <f>+M37</f>
        <v>D2233</v>
      </c>
      <c r="N93" s="259" t="str">
        <f>+N37</f>
        <v>Haricots Beurre CE2</v>
      </c>
      <c r="O93" s="259" t="s">
        <v>480</v>
      </c>
      <c r="P93" s="259">
        <f>+P37</f>
        <v>0</v>
      </c>
      <c r="Q93" s="277"/>
      <c r="R93" s="259"/>
      <c r="S93" s="259" t="str">
        <f>+S37</f>
        <v>C1882</v>
      </c>
      <c r="T93" s="259" t="str">
        <f>+T37</f>
        <v>(Plat Complet)</v>
      </c>
      <c r="U93" s="259" t="s">
        <v>480</v>
      </c>
      <c r="V93" s="259">
        <f>+V37</f>
        <v>106</v>
      </c>
      <c r="W93" s="277"/>
      <c r="X93" s="259"/>
      <c r="Y93" t="str">
        <f>+Y37</f>
        <v>D2018</v>
      </c>
      <c r="Z93" t="str">
        <f>+Z37</f>
        <v>Gratin de Chou Fleur &amp; PDT</v>
      </c>
      <c r="AA93" t="s">
        <v>480</v>
      </c>
      <c r="AB93">
        <f>+AB37</f>
        <v>105</v>
      </c>
      <c r="AC93" s="59"/>
    </row>
    <row r="94" spans="1:256" hidden="1" x14ac:dyDescent="0.2">
      <c r="A94" t="str">
        <f>+A37</f>
        <v>D1818</v>
      </c>
      <c r="B94" t="str">
        <f>+B37</f>
        <v>Riz Blanc</v>
      </c>
      <c r="C94" t="s">
        <v>14</v>
      </c>
      <c r="D94">
        <f>+E37</f>
        <v>0</v>
      </c>
      <c r="E94" s="59"/>
      <c r="G94" t="str">
        <f>+G37</f>
        <v>C1882</v>
      </c>
      <c r="H94" t="str">
        <f>+H37</f>
        <v>(Plat Complet)</v>
      </c>
      <c r="I94" t="s">
        <v>14</v>
      </c>
      <c r="J94">
        <f>+K37</f>
        <v>0</v>
      </c>
      <c r="K94" s="59"/>
      <c r="M94" s="259" t="str">
        <f>+M37</f>
        <v>D2233</v>
      </c>
      <c r="N94" s="259" t="str">
        <f>+N37</f>
        <v>Haricots Beurre CE2</v>
      </c>
      <c r="O94" s="259" t="s">
        <v>14</v>
      </c>
      <c r="P94" s="259">
        <f>+Q37</f>
        <v>0</v>
      </c>
      <c r="Q94" s="277"/>
      <c r="R94" s="259"/>
      <c r="S94" s="259" t="str">
        <f>+S37</f>
        <v>C1882</v>
      </c>
      <c r="T94" s="259" t="str">
        <f>+T37</f>
        <v>(Plat Complet)</v>
      </c>
      <c r="U94" s="259" t="s">
        <v>14</v>
      </c>
      <c r="V94" s="259">
        <f>+W37</f>
        <v>7</v>
      </c>
      <c r="W94" s="277"/>
      <c r="X94" s="259"/>
      <c r="Y94" t="str">
        <f>+Y37</f>
        <v>D2018</v>
      </c>
      <c r="Z94" t="str">
        <f>+Z37</f>
        <v>Gratin de Chou Fleur &amp; PDT</v>
      </c>
      <c r="AA94" t="s">
        <v>14</v>
      </c>
      <c r="AB94">
        <f>+AC37</f>
        <v>10</v>
      </c>
      <c r="AC94" s="59"/>
    </row>
    <row r="95" spans="1:256" hidden="1" x14ac:dyDescent="0.2">
      <c r="A95" t="str">
        <f>+A38</f>
        <v>D1725</v>
      </c>
      <c r="B95" t="str">
        <f>+B38</f>
        <v>Haricots Verts CE2 Persillés</v>
      </c>
      <c r="C95" t="s">
        <v>479</v>
      </c>
      <c r="D95">
        <f>+C38</f>
        <v>0</v>
      </c>
      <c r="E95" s="59"/>
      <c r="G95" t="str">
        <f>+G38</f>
        <v>D1678</v>
      </c>
      <c r="H95" t="str">
        <f>+H38</f>
        <v>Carottes BIO</v>
      </c>
      <c r="I95" t="s">
        <v>479</v>
      </c>
      <c r="J95">
        <f>+I38</f>
        <v>39</v>
      </c>
      <c r="K95" s="59"/>
      <c r="M95" s="259" t="str">
        <f>+M38</f>
        <v>C1882</v>
      </c>
      <c r="N95" s="259" t="str">
        <f>+N38</f>
        <v>(plat complet)</v>
      </c>
      <c r="O95" s="259" t="s">
        <v>479</v>
      </c>
      <c r="P95" s="259">
        <f>+O38</f>
        <v>0</v>
      </c>
      <c r="Q95" s="277"/>
      <c r="R95" s="259"/>
      <c r="S95" s="259" t="str">
        <f>+S38</f>
        <v>D1728</v>
      </c>
      <c r="T95" s="259" t="str">
        <f>+T38</f>
        <v>Jardinière de légumes CE2 (carottes, navets, pois, haricots)</v>
      </c>
      <c r="U95" s="259" t="s">
        <v>479</v>
      </c>
      <c r="V95" s="259">
        <f>+U38</f>
        <v>0</v>
      </c>
      <c r="W95" s="277"/>
      <c r="X95" s="259"/>
      <c r="Y95" t="str">
        <f>+Y38</f>
        <v>D1816</v>
      </c>
      <c r="Z95" t="str">
        <f>+Z38</f>
        <v>Riz Sauvage</v>
      </c>
      <c r="AA95" t="s">
        <v>479</v>
      </c>
      <c r="AB95">
        <f>+AA38</f>
        <v>0</v>
      </c>
      <c r="AC95" s="59"/>
    </row>
    <row r="96" spans="1:256" hidden="1" x14ac:dyDescent="0.2">
      <c r="A96" t="str">
        <f>+A38</f>
        <v>D1725</v>
      </c>
      <c r="B96" t="str">
        <f>+B38</f>
        <v>Haricots Verts CE2 Persillés</v>
      </c>
      <c r="C96" t="s">
        <v>480</v>
      </c>
      <c r="D96">
        <f>+D38</f>
        <v>0</v>
      </c>
      <c r="E96" s="59"/>
      <c r="G96" t="str">
        <f>+G38</f>
        <v>D1678</v>
      </c>
      <c r="H96" t="str">
        <f>+H38</f>
        <v>Carottes BIO</v>
      </c>
      <c r="I96" t="s">
        <v>480</v>
      </c>
      <c r="J96">
        <f>+J38</f>
        <v>52</v>
      </c>
      <c r="K96" s="59"/>
      <c r="M96" s="259" t="str">
        <f>+M38</f>
        <v>C1882</v>
      </c>
      <c r="N96" s="259" t="str">
        <f>+N38</f>
        <v>(plat complet)</v>
      </c>
      <c r="O96" s="259" t="s">
        <v>480</v>
      </c>
      <c r="P96" s="259">
        <f>+P38</f>
        <v>0</v>
      </c>
      <c r="Q96" s="277"/>
      <c r="R96" s="259"/>
      <c r="S96" s="259" t="str">
        <f>+S38</f>
        <v>D1728</v>
      </c>
      <c r="T96" s="259" t="str">
        <f>+T38</f>
        <v>Jardinière de légumes CE2 (carottes, navets, pois, haricots)</v>
      </c>
      <c r="U96" s="259" t="s">
        <v>480</v>
      </c>
      <c r="V96" s="259">
        <f>+V38</f>
        <v>0</v>
      </c>
      <c r="W96" s="277"/>
      <c r="X96" s="259"/>
      <c r="Y96" t="str">
        <f>+Y38</f>
        <v>D1816</v>
      </c>
      <c r="Z96" t="str">
        <f>+Z38</f>
        <v>Riz Sauvage</v>
      </c>
      <c r="AA96" t="s">
        <v>480</v>
      </c>
      <c r="AB96">
        <f>+AB38</f>
        <v>0</v>
      </c>
      <c r="AC96" s="59"/>
    </row>
    <row r="97" spans="1:256" hidden="1" x14ac:dyDescent="0.2">
      <c r="A97" t="str">
        <f>+A38</f>
        <v>D1725</v>
      </c>
      <c r="B97" t="str">
        <f>+B38</f>
        <v>Haricots Verts CE2 Persillés</v>
      </c>
      <c r="C97" t="s">
        <v>14</v>
      </c>
      <c r="D97">
        <f>+E38</f>
        <v>0</v>
      </c>
      <c r="E97" s="59"/>
      <c r="G97" t="str">
        <f>+G38</f>
        <v>D1678</v>
      </c>
      <c r="H97" t="str">
        <f>+H38</f>
        <v>Carottes BIO</v>
      </c>
      <c r="I97" t="s">
        <v>14</v>
      </c>
      <c r="J97">
        <f>+K38</f>
        <v>3</v>
      </c>
      <c r="K97" s="59"/>
      <c r="M97" s="259" t="str">
        <f>+M38</f>
        <v>C1882</v>
      </c>
      <c r="N97" s="259" t="str">
        <f>+N38</f>
        <v>(plat complet)</v>
      </c>
      <c r="O97" s="259" t="s">
        <v>14</v>
      </c>
      <c r="P97" s="259">
        <f>+Q38</f>
        <v>0</v>
      </c>
      <c r="Q97" s="277"/>
      <c r="R97" s="259"/>
      <c r="S97" s="259" t="str">
        <f>+S38</f>
        <v>D1728</v>
      </c>
      <c r="T97" s="259" t="str">
        <f>+T38</f>
        <v>Jardinière de légumes CE2 (carottes, navets, pois, haricots)</v>
      </c>
      <c r="U97" s="259" t="s">
        <v>14</v>
      </c>
      <c r="V97" s="259">
        <f>+W38</f>
        <v>0</v>
      </c>
      <c r="W97" s="277"/>
      <c r="X97" s="259"/>
      <c r="Y97" t="str">
        <f>+Y38</f>
        <v>D1816</v>
      </c>
      <c r="Z97" t="str">
        <f>+Z38</f>
        <v>Riz Sauvage</v>
      </c>
      <c r="AA97" t="s">
        <v>14</v>
      </c>
      <c r="AB97">
        <f>+AC38</f>
        <v>0</v>
      </c>
      <c r="AC97" s="59"/>
    </row>
    <row r="98" spans="1:256" hidden="1" x14ac:dyDescent="0.2">
      <c r="A98" t="str">
        <f>+A41</f>
        <v>D1818</v>
      </c>
      <c r="B98" t="str">
        <f>+B41</f>
        <v>Riz Blanc</v>
      </c>
      <c r="C98" t="s">
        <v>479</v>
      </c>
      <c r="D98">
        <f>+C41</f>
        <v>38</v>
      </c>
      <c r="E98" s="59"/>
      <c r="G98" t="str">
        <f>+G41</f>
        <v>D1818</v>
      </c>
      <c r="H98" t="str">
        <f>+H41</f>
        <v>Riz Blanc</v>
      </c>
      <c r="I98" t="s">
        <v>479</v>
      </c>
      <c r="J98">
        <f>+I41</f>
        <v>39</v>
      </c>
      <c r="K98" s="59"/>
      <c r="M98" s="259" t="str">
        <f>+M41</f>
        <v>D1818</v>
      </c>
      <c r="N98" s="259" t="str">
        <f>+N41</f>
        <v>Riz Blanc</v>
      </c>
      <c r="O98" s="259" t="s">
        <v>479</v>
      </c>
      <c r="P98" s="259">
        <f>+O41</f>
        <v>0</v>
      </c>
      <c r="Q98" s="277"/>
      <c r="R98" s="259"/>
      <c r="S98" s="259" t="str">
        <f>+S41</f>
        <v>D1818</v>
      </c>
      <c r="T98" s="259" t="str">
        <f>+T41</f>
        <v>Riz Blanc</v>
      </c>
      <c r="U98" s="259" t="s">
        <v>479</v>
      </c>
      <c r="V98" s="259">
        <f>+U41</f>
        <v>0</v>
      </c>
      <c r="W98" s="277"/>
      <c r="X98" s="259"/>
      <c r="Y98" t="str">
        <f>+Y41</f>
        <v>D1818</v>
      </c>
      <c r="Z98" t="str">
        <f>+Z41</f>
        <v>Riz Blanc</v>
      </c>
      <c r="AA98" t="s">
        <v>479</v>
      </c>
      <c r="AB98">
        <f>+AA41</f>
        <v>0</v>
      </c>
      <c r="AC98" s="59"/>
    </row>
    <row r="99" spans="1:256" hidden="1" x14ac:dyDescent="0.2">
      <c r="A99" t="str">
        <f>+A41</f>
        <v>D1818</v>
      </c>
      <c r="B99" t="str">
        <f>+B41</f>
        <v>Riz Blanc</v>
      </c>
      <c r="C99" t="s">
        <v>480</v>
      </c>
      <c r="D99">
        <f>+D41</f>
        <v>53</v>
      </c>
      <c r="E99" s="59"/>
      <c r="G99" t="str">
        <f>+G41</f>
        <v>D1818</v>
      </c>
      <c r="H99" t="str">
        <f>+H41</f>
        <v>Riz Blanc</v>
      </c>
      <c r="I99" t="s">
        <v>480</v>
      </c>
      <c r="J99">
        <f>+J41</f>
        <v>53</v>
      </c>
      <c r="K99" s="59"/>
      <c r="M99" s="259" t="str">
        <f>+M41</f>
        <v>D1818</v>
      </c>
      <c r="N99" s="259" t="str">
        <f>+N41</f>
        <v>Riz Blanc</v>
      </c>
      <c r="O99" s="259" t="s">
        <v>480</v>
      </c>
      <c r="P99" s="259">
        <f>+P41</f>
        <v>0</v>
      </c>
      <c r="Q99" s="277"/>
      <c r="R99" s="259"/>
      <c r="S99" s="259" t="str">
        <f>+S41</f>
        <v>D1818</v>
      </c>
      <c r="T99" s="259" t="str">
        <f>+T41</f>
        <v>Riz Blanc</v>
      </c>
      <c r="U99" s="259" t="s">
        <v>480</v>
      </c>
      <c r="V99" s="259">
        <f>+V41</f>
        <v>0</v>
      </c>
      <c r="W99" s="277"/>
      <c r="X99" s="259"/>
      <c r="Y99" t="str">
        <f>+Y41</f>
        <v>D1818</v>
      </c>
      <c r="Z99" t="str">
        <f>+Z41</f>
        <v>Riz Blanc</v>
      </c>
      <c r="AA99" t="s">
        <v>480</v>
      </c>
      <c r="AB99">
        <f>+AB41</f>
        <v>0</v>
      </c>
      <c r="AC99" s="59"/>
    </row>
    <row r="100" spans="1:256" hidden="1" x14ac:dyDescent="0.2">
      <c r="A100" t="str">
        <f>+A41</f>
        <v>D1818</v>
      </c>
      <c r="B100" t="str">
        <f>+B41</f>
        <v>Riz Blanc</v>
      </c>
      <c r="C100" t="s">
        <v>14</v>
      </c>
      <c r="D100">
        <f>+E41</f>
        <v>4</v>
      </c>
      <c r="E100" s="59"/>
      <c r="G100" t="str">
        <f>+G41</f>
        <v>D1818</v>
      </c>
      <c r="H100" t="str">
        <f>+H41</f>
        <v>Riz Blanc</v>
      </c>
      <c r="I100" t="s">
        <v>14</v>
      </c>
      <c r="J100">
        <f>+K41</f>
        <v>3</v>
      </c>
      <c r="K100" s="59"/>
      <c r="M100" s="259" t="str">
        <f>+M41</f>
        <v>D1818</v>
      </c>
      <c r="N100" s="259" t="str">
        <f>+N41</f>
        <v>Riz Blanc</v>
      </c>
      <c r="O100" s="259" t="s">
        <v>14</v>
      </c>
      <c r="P100" s="259">
        <f>+Q41</f>
        <v>0</v>
      </c>
      <c r="Q100" s="277"/>
      <c r="R100" s="259"/>
      <c r="S100" s="259" t="str">
        <f>+S41</f>
        <v>D1818</v>
      </c>
      <c r="T100" s="259" t="str">
        <f>+T41</f>
        <v>Riz Blanc</v>
      </c>
      <c r="U100" s="259" t="s">
        <v>14</v>
      </c>
      <c r="V100" s="259">
        <f>+W41</f>
        <v>0</v>
      </c>
      <c r="W100" s="277"/>
      <c r="X100" s="259"/>
      <c r="Y100" t="str">
        <f>+Y41</f>
        <v>D1818</v>
      </c>
      <c r="Z100" t="str">
        <f>+Z41</f>
        <v>Riz Blanc</v>
      </c>
      <c r="AA100" t="s">
        <v>14</v>
      </c>
      <c r="AB100">
        <f>+AC41</f>
        <v>0</v>
      </c>
      <c r="AC100" s="59"/>
    </row>
    <row r="101" spans="1:256" hidden="1" x14ac:dyDescent="0.2">
      <c r="A101" t="str">
        <f>+A42</f>
        <v>D1725</v>
      </c>
      <c r="B101" t="str">
        <f>+B42</f>
        <v>Haricots Verts Persillés</v>
      </c>
      <c r="C101" t="s">
        <v>479</v>
      </c>
      <c r="D101">
        <f>+C42</f>
        <v>39</v>
      </c>
      <c r="E101" s="59"/>
      <c r="G101" t="str">
        <f>+G42</f>
        <v>D1725</v>
      </c>
      <c r="H101" t="str">
        <f>+H42</f>
        <v>Haricots Verts Persillés</v>
      </c>
      <c r="I101" t="s">
        <v>479</v>
      </c>
      <c r="J101">
        <f>+I42</f>
        <v>0</v>
      </c>
      <c r="K101" s="59"/>
      <c r="M101" s="259" t="str">
        <f>+M42</f>
        <v>D1725</v>
      </c>
      <c r="N101" s="259" t="str">
        <f>+N42</f>
        <v>Haricots Verts Persillés</v>
      </c>
      <c r="O101" s="259" t="s">
        <v>479</v>
      </c>
      <c r="P101" s="259">
        <f>+O42</f>
        <v>0</v>
      </c>
      <c r="Q101" s="277"/>
      <c r="R101" s="259"/>
      <c r="S101" s="259" t="str">
        <f>+S42</f>
        <v>D1725</v>
      </c>
      <c r="T101" s="259" t="str">
        <f>+T42</f>
        <v>Haricots Verts Persillés</v>
      </c>
      <c r="U101" s="259" t="s">
        <v>479</v>
      </c>
      <c r="V101" s="259">
        <f>+U42</f>
        <v>0</v>
      </c>
      <c r="W101" s="277"/>
      <c r="X101" s="259"/>
      <c r="Y101" t="str">
        <f>+Y42</f>
        <v>D1725</v>
      </c>
      <c r="Z101" t="str">
        <f>+Z42</f>
        <v>Haricots Verts Persillés</v>
      </c>
      <c r="AA101" t="s">
        <v>479</v>
      </c>
      <c r="AB101">
        <f>+AA42</f>
        <v>0</v>
      </c>
      <c r="AC101" s="59"/>
    </row>
    <row r="102" spans="1:256" hidden="1" x14ac:dyDescent="0.2">
      <c r="A102" t="str">
        <f>+A42</f>
        <v>D1725</v>
      </c>
      <c r="B102" t="str">
        <f>+B42</f>
        <v>Haricots Verts Persillés</v>
      </c>
      <c r="C102" t="s">
        <v>480</v>
      </c>
      <c r="D102">
        <f>+D42</f>
        <v>52</v>
      </c>
      <c r="E102" s="59"/>
      <c r="G102" t="str">
        <f>+G42</f>
        <v>D1725</v>
      </c>
      <c r="H102" t="str">
        <f>+H42</f>
        <v>Haricots Verts Persillés</v>
      </c>
      <c r="I102" t="s">
        <v>480</v>
      </c>
      <c r="J102">
        <f>+J42</f>
        <v>0</v>
      </c>
      <c r="K102" s="59"/>
      <c r="M102" s="259" t="str">
        <f>+M42</f>
        <v>D1725</v>
      </c>
      <c r="N102" s="259" t="str">
        <f>+N42</f>
        <v>Haricots Verts Persillés</v>
      </c>
      <c r="O102" s="259" t="s">
        <v>480</v>
      </c>
      <c r="P102" s="259">
        <f>+P42</f>
        <v>0</v>
      </c>
      <c r="Q102" s="277"/>
      <c r="R102" s="259"/>
      <c r="S102" s="259" t="str">
        <f>+S42</f>
        <v>D1725</v>
      </c>
      <c r="T102" s="259" t="str">
        <f>+T42</f>
        <v>Haricots Verts Persillés</v>
      </c>
      <c r="U102" s="259" t="s">
        <v>480</v>
      </c>
      <c r="V102" s="259">
        <f>+V42</f>
        <v>0</v>
      </c>
      <c r="W102" s="277"/>
      <c r="X102" s="259"/>
      <c r="Y102" t="str">
        <f>+Y42</f>
        <v>D1725</v>
      </c>
      <c r="Z102" t="str">
        <f>+Z42</f>
        <v>Haricots Verts Persillés</v>
      </c>
      <c r="AA102" t="s">
        <v>480</v>
      </c>
      <c r="AB102">
        <f>+AB42</f>
        <v>0</v>
      </c>
      <c r="AC102" s="59"/>
    </row>
    <row r="103" spans="1:256" hidden="1" x14ac:dyDescent="0.2">
      <c r="A103" t="str">
        <f>+A42</f>
        <v>D1725</v>
      </c>
      <c r="B103" t="str">
        <f>+B42</f>
        <v>Haricots Verts Persillés</v>
      </c>
      <c r="C103" t="s">
        <v>14</v>
      </c>
      <c r="D103">
        <f>+E42</f>
        <v>4</v>
      </c>
      <c r="E103" s="59"/>
      <c r="G103" t="str">
        <f>+G42</f>
        <v>D1725</v>
      </c>
      <c r="H103" t="str">
        <f>+H42</f>
        <v>Haricots Verts Persillés</v>
      </c>
      <c r="I103" t="s">
        <v>14</v>
      </c>
      <c r="J103">
        <f>+K42</f>
        <v>0</v>
      </c>
      <c r="K103" s="59"/>
      <c r="M103" s="259" t="str">
        <f>+M42</f>
        <v>D1725</v>
      </c>
      <c r="N103" s="259" t="str">
        <f>+N42</f>
        <v>Haricots Verts Persillés</v>
      </c>
      <c r="O103" s="259" t="s">
        <v>14</v>
      </c>
      <c r="P103" s="259">
        <f>+Q42</f>
        <v>0</v>
      </c>
      <c r="Q103" s="277"/>
      <c r="R103" s="259"/>
      <c r="S103" s="259" t="str">
        <f>+S42</f>
        <v>D1725</v>
      </c>
      <c r="T103" s="259" t="str">
        <f>+T42</f>
        <v>Haricots Verts Persillés</v>
      </c>
      <c r="U103" s="259" t="s">
        <v>14</v>
      </c>
      <c r="V103" s="259">
        <f>+W42</f>
        <v>0</v>
      </c>
      <c r="W103" s="277"/>
      <c r="X103" s="259"/>
      <c r="Y103" t="str">
        <f>+Y42</f>
        <v>D1725</v>
      </c>
      <c r="Z103" t="str">
        <f>+Z42</f>
        <v>Haricots Verts Persillés</v>
      </c>
      <c r="AA103" t="s">
        <v>14</v>
      </c>
      <c r="AB103">
        <f>+AC42</f>
        <v>0</v>
      </c>
      <c r="AC103" s="59"/>
    </row>
    <row r="104" spans="1:256" hidden="1" x14ac:dyDescent="0.2">
      <c r="A104" s="59"/>
      <c r="B104" s="59"/>
      <c r="C104" s="59"/>
      <c r="D104" s="59"/>
      <c r="E104" s="59"/>
      <c r="F104" s="59"/>
      <c r="G104" s="59"/>
      <c r="H104" s="59"/>
      <c r="I104" s="59"/>
      <c r="J104" s="59"/>
      <c r="K104" s="59"/>
      <c r="L104" s="59"/>
      <c r="M104" s="277"/>
      <c r="N104" s="277"/>
      <c r="O104" s="277"/>
      <c r="P104" s="277"/>
      <c r="Q104" s="277"/>
      <c r="R104" s="277"/>
      <c r="S104" s="277"/>
      <c r="T104" s="277"/>
      <c r="U104" s="277"/>
      <c r="V104" s="277"/>
      <c r="W104" s="277"/>
      <c r="X104" s="277"/>
      <c r="Y104" s="59"/>
      <c r="Z104" s="59"/>
      <c r="AA104" s="59"/>
      <c r="AB104" s="59"/>
      <c r="AC104" s="59"/>
      <c r="AD104" s="59"/>
      <c r="AE104" s="59"/>
      <c r="AF104" s="59"/>
      <c r="AG104" s="59"/>
      <c r="AH104" s="59"/>
      <c r="AI104" s="59"/>
      <c r="AJ104" s="59"/>
      <c r="AK104" s="59"/>
      <c r="AL104" s="59"/>
      <c r="AM104" s="59"/>
      <c r="AN104" s="59"/>
      <c r="AO104" s="59"/>
      <c r="AP104" s="59"/>
      <c r="AQ104" s="59"/>
      <c r="AR104" s="59"/>
      <c r="AS104" s="59"/>
      <c r="AT104" s="59"/>
      <c r="AU104" s="59"/>
      <c r="AV104" s="59"/>
      <c r="AW104" s="59"/>
      <c r="AX104" s="59"/>
      <c r="AY104" s="59"/>
      <c r="AZ104" s="59"/>
      <c r="BA104" s="59"/>
      <c r="BB104" s="59"/>
      <c r="BC104" s="59"/>
      <c r="BD104" s="59"/>
      <c r="BE104" s="59"/>
      <c r="BF104" s="59"/>
      <c r="BG104" s="59"/>
      <c r="BH104" s="59"/>
      <c r="BI104" s="59"/>
      <c r="BJ104" s="59"/>
      <c r="BK104" s="59"/>
      <c r="BL104" s="59"/>
      <c r="BM104" s="59"/>
      <c r="BN104" s="59"/>
      <c r="BO104" s="59"/>
      <c r="BP104" s="59"/>
      <c r="BQ104" s="59"/>
      <c r="BR104" s="59"/>
      <c r="BS104" s="59"/>
      <c r="BT104" s="59"/>
      <c r="BU104" s="59"/>
      <c r="BV104" s="59"/>
      <c r="BW104" s="59"/>
      <c r="BX104" s="59"/>
      <c r="BY104" s="59"/>
      <c r="BZ104" s="59"/>
      <c r="CA104" s="59"/>
      <c r="CB104" s="59"/>
      <c r="CC104" s="59"/>
      <c r="CD104" s="59"/>
      <c r="CE104" s="59"/>
      <c r="CF104" s="59"/>
      <c r="CG104" s="59"/>
      <c r="CH104" s="59"/>
      <c r="CI104" s="59"/>
      <c r="CJ104" s="59"/>
      <c r="CK104" s="59"/>
      <c r="CL104" s="59"/>
      <c r="CM104" s="59"/>
      <c r="CN104" s="59"/>
      <c r="CO104" s="59"/>
      <c r="CP104" s="59"/>
      <c r="CQ104" s="59"/>
      <c r="CR104" s="59"/>
      <c r="CS104" s="59"/>
      <c r="CT104" s="59"/>
      <c r="CU104" s="59"/>
      <c r="CV104" s="59"/>
      <c r="CW104" s="59"/>
      <c r="CX104" s="59"/>
      <c r="CY104" s="59"/>
      <c r="CZ104" s="59"/>
      <c r="DA104" s="59"/>
      <c r="DB104" s="59"/>
      <c r="DC104" s="59"/>
      <c r="DD104" s="59"/>
      <c r="DE104" s="59"/>
      <c r="DF104" s="59"/>
      <c r="DG104" s="59"/>
      <c r="DH104" s="59"/>
      <c r="DI104" s="59"/>
      <c r="DJ104" s="59"/>
      <c r="DK104" s="59"/>
      <c r="DL104" s="59"/>
      <c r="DM104" s="59"/>
      <c r="DN104" s="59"/>
      <c r="DO104" s="59"/>
      <c r="DP104" s="59"/>
      <c r="DQ104" s="59"/>
      <c r="DR104" s="59"/>
      <c r="DS104" s="59"/>
      <c r="DT104" s="59"/>
      <c r="DU104" s="59"/>
      <c r="DV104" s="59"/>
      <c r="DW104" s="59"/>
      <c r="DX104" s="59"/>
      <c r="DY104" s="59"/>
      <c r="DZ104" s="59"/>
      <c r="EA104" s="59"/>
      <c r="EB104" s="59"/>
      <c r="EC104" s="59"/>
      <c r="ED104" s="59"/>
      <c r="EE104" s="59"/>
      <c r="EF104" s="59"/>
      <c r="EG104" s="59"/>
      <c r="EH104" s="59"/>
      <c r="EI104" s="59"/>
      <c r="EJ104" s="59"/>
      <c r="EK104" s="59"/>
      <c r="EL104" s="59"/>
      <c r="EM104" s="59"/>
      <c r="EN104" s="59"/>
      <c r="EO104" s="59"/>
      <c r="EP104" s="59"/>
      <c r="EQ104" s="59"/>
      <c r="ER104" s="59"/>
      <c r="ES104" s="59"/>
      <c r="ET104" s="59"/>
      <c r="EU104" s="59"/>
      <c r="EV104" s="59"/>
      <c r="EW104" s="59"/>
      <c r="EX104" s="59"/>
      <c r="EY104" s="59"/>
      <c r="EZ104" s="59"/>
      <c r="FA104" s="59"/>
      <c r="FB104" s="59"/>
      <c r="FC104" s="59"/>
      <c r="FD104" s="59"/>
      <c r="FE104" s="59"/>
      <c r="FF104" s="59"/>
      <c r="FG104" s="59"/>
      <c r="FH104" s="59"/>
      <c r="FI104" s="59"/>
      <c r="FJ104" s="59"/>
      <c r="FK104" s="59"/>
      <c r="FL104" s="59"/>
      <c r="FM104" s="59"/>
      <c r="FN104" s="59"/>
      <c r="FO104" s="59"/>
      <c r="FP104" s="59"/>
      <c r="FQ104" s="59"/>
      <c r="FR104" s="59"/>
      <c r="FS104" s="59"/>
      <c r="FT104" s="59"/>
      <c r="FU104" s="59"/>
      <c r="FV104" s="59"/>
      <c r="FW104" s="59"/>
      <c r="FX104" s="59"/>
      <c r="FY104" s="59"/>
      <c r="FZ104" s="59"/>
      <c r="GA104" s="59"/>
      <c r="GB104" s="59"/>
      <c r="GC104" s="59"/>
      <c r="GD104" s="59"/>
      <c r="GE104" s="59"/>
      <c r="GF104" s="59"/>
      <c r="GG104" s="59"/>
      <c r="GH104" s="59"/>
      <c r="GI104" s="59"/>
      <c r="GJ104" s="59"/>
      <c r="GK104" s="59"/>
      <c r="GL104" s="59"/>
      <c r="GM104" s="59"/>
      <c r="GN104" s="59"/>
      <c r="GO104" s="59"/>
      <c r="GP104" s="59"/>
      <c r="GQ104" s="59"/>
      <c r="GR104" s="59"/>
      <c r="GS104" s="59"/>
      <c r="GT104" s="59"/>
      <c r="GU104" s="59"/>
      <c r="GV104" s="59"/>
      <c r="GW104" s="59"/>
      <c r="GX104" s="59"/>
      <c r="GY104" s="59"/>
      <c r="GZ104" s="59"/>
      <c r="HA104" s="59"/>
      <c r="HB104" s="59"/>
      <c r="HC104" s="59"/>
      <c r="HD104" s="59"/>
      <c r="HE104" s="59"/>
      <c r="HF104" s="59"/>
      <c r="HG104" s="59"/>
      <c r="HH104" s="59"/>
      <c r="HI104" s="59"/>
      <c r="HJ104" s="59"/>
      <c r="HK104" s="59"/>
      <c r="HL104" s="59"/>
      <c r="HM104" s="59"/>
      <c r="HN104" s="59"/>
      <c r="HO104" s="59"/>
      <c r="HP104" s="59"/>
      <c r="HQ104" s="59"/>
      <c r="HR104" s="59"/>
      <c r="HS104" s="59"/>
      <c r="HT104" s="59"/>
      <c r="HU104" s="59"/>
      <c r="HV104" s="59"/>
      <c r="HW104" s="59"/>
      <c r="HX104" s="59"/>
      <c r="HY104" s="59"/>
      <c r="HZ104" s="59"/>
      <c r="IA104" s="59"/>
      <c r="IB104" s="59"/>
      <c r="IC104" s="59"/>
      <c r="ID104" s="59"/>
      <c r="IE104" s="59"/>
      <c r="IF104" s="59"/>
      <c r="IG104" s="59"/>
      <c r="IH104" s="59"/>
      <c r="II104" s="59"/>
      <c r="IJ104" s="59"/>
      <c r="IK104" s="59"/>
      <c r="IL104" s="59"/>
      <c r="IM104" s="59"/>
      <c r="IN104" s="59"/>
      <c r="IO104" s="59"/>
      <c r="IP104" s="59"/>
      <c r="IQ104" s="59"/>
      <c r="IR104" s="59"/>
      <c r="IS104" s="59"/>
      <c r="IT104" s="59"/>
      <c r="IU104" s="59"/>
      <c r="IV104" s="59"/>
    </row>
    <row r="105" spans="1:256" hidden="1" x14ac:dyDescent="0.2">
      <c r="A105" t="str">
        <f>+A48</f>
        <v>F1896</v>
      </c>
      <c r="B105" t="str">
        <f>+B48</f>
        <v>Petit Suisse SANS SUCRE</v>
      </c>
      <c r="C105" t="s">
        <v>479</v>
      </c>
      <c r="D105">
        <f>+C48</f>
        <v>0</v>
      </c>
      <c r="E105" s="59"/>
      <c r="G105" t="str">
        <f>+G48</f>
        <v>F1899</v>
      </c>
      <c r="H105" t="str">
        <f>+H48</f>
        <v>Emmental en portion</v>
      </c>
      <c r="I105" t="s">
        <v>479</v>
      </c>
      <c r="J105">
        <f>+I48</f>
        <v>0</v>
      </c>
      <c r="K105" s="59"/>
      <c r="M105" s="259" t="str">
        <f>+M48</f>
        <v>F1932</v>
      </c>
      <c r="N105" s="259" t="str">
        <f>+N48</f>
        <v>Port Salut</v>
      </c>
      <c r="O105" s="259" t="s">
        <v>479</v>
      </c>
      <c r="P105" s="259">
        <f>+O48</f>
        <v>0</v>
      </c>
      <c r="Q105" s="277"/>
      <c r="R105" s="259"/>
      <c r="S105" s="259" t="str">
        <f>+S48</f>
        <v>F1882</v>
      </c>
      <c r="T105" s="259" t="str">
        <f>+T48</f>
        <v>Brebis Crème</v>
      </c>
      <c r="U105" s="259" t="s">
        <v>479</v>
      </c>
      <c r="V105" s="259">
        <f>+U48</f>
        <v>0</v>
      </c>
      <c r="W105" s="277"/>
      <c r="X105" s="259"/>
      <c r="Y105" t="str">
        <f>+Y48</f>
        <v>F1950</v>
      </c>
      <c r="Z105" t="str">
        <f>+Z48</f>
        <v>Tomme Noire</v>
      </c>
      <c r="AA105" t="s">
        <v>479</v>
      </c>
      <c r="AB105">
        <f>+AA48</f>
        <v>0</v>
      </c>
      <c r="AC105" s="59"/>
    </row>
    <row r="106" spans="1:256" hidden="1" x14ac:dyDescent="0.2">
      <c r="A106" t="str">
        <f>+A48</f>
        <v>F1896</v>
      </c>
      <c r="B106" t="str">
        <f>+B48</f>
        <v>Petit Suisse SANS SUCRE</v>
      </c>
      <c r="C106" t="s">
        <v>480</v>
      </c>
      <c r="D106">
        <f>+D48</f>
        <v>0</v>
      </c>
      <c r="E106" s="59"/>
      <c r="G106" t="str">
        <f>+G48</f>
        <v>F1899</v>
      </c>
      <c r="H106" t="str">
        <f>+H48</f>
        <v>Emmental en portion</v>
      </c>
      <c r="I106" t="s">
        <v>480</v>
      </c>
      <c r="J106">
        <f>+J48</f>
        <v>0</v>
      </c>
      <c r="K106" s="59"/>
      <c r="M106" s="259" t="str">
        <f>+M48</f>
        <v>F1932</v>
      </c>
      <c r="N106" s="259" t="str">
        <f>+N48</f>
        <v>Port Salut</v>
      </c>
      <c r="O106" s="259" t="s">
        <v>480</v>
      </c>
      <c r="P106" s="259">
        <f>+P48</f>
        <v>0</v>
      </c>
      <c r="Q106" s="277"/>
      <c r="R106" s="259"/>
      <c r="S106" s="259" t="str">
        <f>+S48</f>
        <v>F1882</v>
      </c>
      <c r="T106" s="259" t="str">
        <f>+T48</f>
        <v>Brebis Crème</v>
      </c>
      <c r="U106" s="259" t="s">
        <v>480</v>
      </c>
      <c r="V106" s="259">
        <f>+V48</f>
        <v>0</v>
      </c>
      <c r="W106" s="277"/>
      <c r="X106" s="259"/>
      <c r="Y106" t="str">
        <f>+Y48</f>
        <v>F1950</v>
      </c>
      <c r="Z106" t="str">
        <f>+Z48</f>
        <v>Tomme Noire</v>
      </c>
      <c r="AA106" t="s">
        <v>480</v>
      </c>
      <c r="AB106">
        <f>+AB48</f>
        <v>0</v>
      </c>
      <c r="AC106" s="59"/>
    </row>
    <row r="107" spans="1:256" hidden="1" x14ac:dyDescent="0.2">
      <c r="A107" t="str">
        <f>+A48</f>
        <v>F1896</v>
      </c>
      <c r="B107" t="str">
        <f>+B48</f>
        <v>Petit Suisse SANS SUCRE</v>
      </c>
      <c r="C107" t="s">
        <v>14</v>
      </c>
      <c r="D107">
        <f>+E48</f>
        <v>0</v>
      </c>
      <c r="E107" s="59"/>
      <c r="G107" t="str">
        <f>+G48</f>
        <v>F1899</v>
      </c>
      <c r="H107" t="str">
        <f>+H48</f>
        <v>Emmental en portion</v>
      </c>
      <c r="I107" t="s">
        <v>14</v>
      </c>
      <c r="J107">
        <f>+K48</f>
        <v>0</v>
      </c>
      <c r="K107" s="59"/>
      <c r="M107" s="259" t="str">
        <f>+M48</f>
        <v>F1932</v>
      </c>
      <c r="N107" s="259" t="str">
        <f>+N48</f>
        <v>Port Salut</v>
      </c>
      <c r="O107" s="259" t="s">
        <v>14</v>
      </c>
      <c r="P107" s="259">
        <f>+Q48</f>
        <v>0</v>
      </c>
      <c r="Q107" s="277"/>
      <c r="R107" s="259"/>
      <c r="S107" s="259" t="str">
        <f>+S48</f>
        <v>F1882</v>
      </c>
      <c r="T107" s="259" t="str">
        <f>+T48</f>
        <v>Brebis Crème</v>
      </c>
      <c r="U107" s="259" t="s">
        <v>14</v>
      </c>
      <c r="V107" s="259">
        <f>+W48</f>
        <v>0</v>
      </c>
      <c r="W107" s="277"/>
      <c r="X107" s="259"/>
      <c r="Y107" t="str">
        <f>+Y48</f>
        <v>F1950</v>
      </c>
      <c r="Z107" t="str">
        <f>+Z48</f>
        <v>Tomme Noire</v>
      </c>
      <c r="AA107" t="s">
        <v>14</v>
      </c>
      <c r="AB107">
        <f>+AC48</f>
        <v>0</v>
      </c>
      <c r="AC107" s="59"/>
    </row>
    <row r="108" spans="1:256" hidden="1" x14ac:dyDescent="0.2">
      <c r="A108" t="str">
        <f>+A49</f>
        <v>F1898</v>
      </c>
      <c r="B108" t="str">
        <f>+B49</f>
        <v>edam</v>
      </c>
      <c r="C108" t="s">
        <v>479</v>
      </c>
      <c r="D108">
        <f>+C49</f>
        <v>0</v>
      </c>
      <c r="E108" s="59"/>
      <c r="G108" t="str">
        <f>+G49</f>
        <v>F2043</v>
      </c>
      <c r="H108" t="str">
        <f>+H49</f>
        <v>Cabrette BIO</v>
      </c>
      <c r="I108" t="s">
        <v>479</v>
      </c>
      <c r="J108">
        <f>+I49</f>
        <v>0</v>
      </c>
      <c r="K108" s="59"/>
      <c r="M108" s="259" t="str">
        <f>+M49</f>
        <v>F1890</v>
      </c>
      <c r="N108" s="259" t="str">
        <f>+N49</f>
        <v>Chanteneige</v>
      </c>
      <c r="O108" s="259" t="s">
        <v>479</v>
      </c>
      <c r="P108" s="259">
        <f>+O49</f>
        <v>0</v>
      </c>
      <c r="Q108" s="277"/>
      <c r="R108" s="259"/>
      <c r="S108" s="259" t="str">
        <f>+S49</f>
        <v>F1908</v>
      </c>
      <c r="T108" s="259" t="str">
        <f>+T49</f>
        <v>Gouda</v>
      </c>
      <c r="U108" s="259" t="s">
        <v>479</v>
      </c>
      <c r="V108" s="259">
        <f>+U49</f>
        <v>78</v>
      </c>
      <c r="W108" s="277"/>
      <c r="X108" s="259"/>
      <c r="Y108" t="str">
        <f>+Y49</f>
        <v>F1923</v>
      </c>
      <c r="Z108" t="str">
        <f>+Z49</f>
        <v>Kiri</v>
      </c>
      <c r="AA108" t="s">
        <v>479</v>
      </c>
      <c r="AB108">
        <f>+AA49</f>
        <v>0</v>
      </c>
      <c r="AC108" s="59"/>
    </row>
    <row r="109" spans="1:256" hidden="1" x14ac:dyDescent="0.2">
      <c r="A109" t="str">
        <f>+A49</f>
        <v>F1898</v>
      </c>
      <c r="B109" t="str">
        <f>+B49</f>
        <v>edam</v>
      </c>
      <c r="C109" t="s">
        <v>480</v>
      </c>
      <c r="D109">
        <f>+D49</f>
        <v>0</v>
      </c>
      <c r="E109" s="59"/>
      <c r="G109" t="str">
        <f>+G49</f>
        <v>F2043</v>
      </c>
      <c r="H109" t="str">
        <f>+H49</f>
        <v>Cabrette BIO</v>
      </c>
      <c r="I109" t="s">
        <v>480</v>
      </c>
      <c r="J109">
        <f>+J49</f>
        <v>0</v>
      </c>
      <c r="K109" s="59"/>
      <c r="M109" s="259" t="str">
        <f>+M49</f>
        <v>F1890</v>
      </c>
      <c r="N109" s="259" t="str">
        <f>+N49</f>
        <v>Chanteneige</v>
      </c>
      <c r="O109" s="259" t="s">
        <v>480</v>
      </c>
      <c r="P109" s="259">
        <f>+P49</f>
        <v>0</v>
      </c>
      <c r="Q109" s="277"/>
      <c r="R109" s="259"/>
      <c r="S109" s="259" t="str">
        <f>+S49</f>
        <v>F1908</v>
      </c>
      <c r="T109" s="259" t="str">
        <f>+T49</f>
        <v>Gouda</v>
      </c>
      <c r="U109" s="259" t="s">
        <v>480</v>
      </c>
      <c r="V109" s="259">
        <f>+V49</f>
        <v>106</v>
      </c>
      <c r="W109" s="277"/>
      <c r="X109" s="259"/>
      <c r="Y109" t="str">
        <f>+Y49</f>
        <v>F1923</v>
      </c>
      <c r="Z109" t="str">
        <f>+Z49</f>
        <v>Kiri</v>
      </c>
      <c r="AA109" t="s">
        <v>480</v>
      </c>
      <c r="AB109">
        <f>+AB49</f>
        <v>0</v>
      </c>
      <c r="AC109" s="59"/>
    </row>
    <row r="110" spans="1:256" hidden="1" x14ac:dyDescent="0.2">
      <c r="A110" t="str">
        <f>+A49</f>
        <v>F1898</v>
      </c>
      <c r="B110" t="str">
        <f>+B49</f>
        <v>edam</v>
      </c>
      <c r="C110" t="s">
        <v>14</v>
      </c>
      <c r="D110">
        <f>+E49</f>
        <v>0</v>
      </c>
      <c r="E110" s="59"/>
      <c r="G110" t="str">
        <f>+G49</f>
        <v>F2043</v>
      </c>
      <c r="H110" t="str">
        <f>+H49</f>
        <v>Cabrette BIO</v>
      </c>
      <c r="I110" t="s">
        <v>14</v>
      </c>
      <c r="J110">
        <f>+K49</f>
        <v>0</v>
      </c>
      <c r="K110" s="59"/>
      <c r="M110" s="259" t="str">
        <f>+M49</f>
        <v>F1890</v>
      </c>
      <c r="N110" s="259" t="str">
        <f>+N49</f>
        <v>Chanteneige</v>
      </c>
      <c r="O110" s="259" t="s">
        <v>14</v>
      </c>
      <c r="P110" s="259">
        <f>+Q49</f>
        <v>0</v>
      </c>
      <c r="Q110" s="277"/>
      <c r="R110" s="259"/>
      <c r="S110" s="259" t="str">
        <f>+S49</f>
        <v>F1908</v>
      </c>
      <c r="T110" s="259" t="str">
        <f>+T49</f>
        <v>Gouda</v>
      </c>
      <c r="U110" s="259" t="s">
        <v>14</v>
      </c>
      <c r="V110" s="259">
        <f>+W49</f>
        <v>7</v>
      </c>
      <c r="W110" s="277"/>
      <c r="X110" s="259"/>
      <c r="Y110" t="str">
        <f>+Y49</f>
        <v>F1923</v>
      </c>
      <c r="Z110" t="str">
        <f>+Z49</f>
        <v>Kiri</v>
      </c>
      <c r="AA110" t="s">
        <v>14</v>
      </c>
      <c r="AB110">
        <f>+AC49</f>
        <v>0</v>
      </c>
      <c r="AC110" s="59"/>
    </row>
    <row r="111" spans="1:256" hidden="1" x14ac:dyDescent="0.2">
      <c r="A111" s="59"/>
      <c r="B111" s="59"/>
      <c r="C111" s="59"/>
      <c r="D111" s="59"/>
      <c r="E111" s="59"/>
      <c r="F111" s="59"/>
      <c r="G111" s="59"/>
      <c r="H111" s="59"/>
      <c r="I111" s="59"/>
      <c r="J111" s="59"/>
      <c r="K111" s="59"/>
      <c r="L111" s="59"/>
      <c r="M111" s="277"/>
      <c r="N111" s="277"/>
      <c r="O111" s="277"/>
      <c r="P111" s="277"/>
      <c r="Q111" s="277"/>
      <c r="R111" s="277"/>
      <c r="S111" s="277"/>
      <c r="T111" s="277"/>
      <c r="U111" s="277"/>
      <c r="V111" s="277"/>
      <c r="W111" s="277"/>
      <c r="X111" s="277"/>
      <c r="Y111" s="59"/>
      <c r="Z111" s="59"/>
      <c r="AA111" s="59"/>
      <c r="AB111" s="59"/>
      <c r="AC111" s="59"/>
      <c r="AD111" s="59"/>
      <c r="AE111" s="59"/>
      <c r="AF111" s="59"/>
      <c r="AG111" s="59"/>
      <c r="AH111" s="59"/>
      <c r="AI111" s="59"/>
      <c r="AJ111" s="59"/>
      <c r="AK111" s="59"/>
      <c r="AL111" s="59"/>
      <c r="AM111" s="59"/>
      <c r="AN111" s="59"/>
      <c r="AO111" s="59"/>
      <c r="AP111" s="59"/>
      <c r="AQ111" s="59"/>
      <c r="AR111" s="59"/>
      <c r="AS111" s="59"/>
      <c r="AT111" s="59"/>
      <c r="AU111" s="59"/>
      <c r="AV111" s="59"/>
      <c r="AW111" s="59"/>
      <c r="AX111" s="59"/>
      <c r="AY111" s="59"/>
      <c r="AZ111" s="59"/>
      <c r="BA111" s="59"/>
      <c r="BB111" s="59"/>
      <c r="BC111" s="59"/>
      <c r="BD111" s="59"/>
      <c r="BE111" s="59"/>
      <c r="BF111" s="59"/>
      <c r="BG111" s="59"/>
      <c r="BH111" s="59"/>
      <c r="BI111" s="59"/>
      <c r="BJ111" s="59"/>
      <c r="BK111" s="59"/>
      <c r="BL111" s="59"/>
      <c r="BM111" s="59"/>
      <c r="BN111" s="59"/>
      <c r="BO111" s="59"/>
      <c r="BP111" s="59"/>
      <c r="BQ111" s="59"/>
      <c r="BR111" s="59"/>
      <c r="BS111" s="59"/>
      <c r="BT111" s="59"/>
      <c r="BU111" s="59"/>
      <c r="BV111" s="59"/>
      <c r="BW111" s="59"/>
      <c r="BX111" s="59"/>
      <c r="BY111" s="59"/>
      <c r="BZ111" s="59"/>
      <c r="CA111" s="59"/>
      <c r="CB111" s="59"/>
      <c r="CC111" s="59"/>
      <c r="CD111" s="59"/>
      <c r="CE111" s="59"/>
      <c r="CF111" s="59"/>
      <c r="CG111" s="59"/>
      <c r="CH111" s="59"/>
      <c r="CI111" s="59"/>
      <c r="CJ111" s="59"/>
      <c r="CK111" s="59"/>
      <c r="CL111" s="59"/>
      <c r="CM111" s="59"/>
      <c r="CN111" s="59"/>
      <c r="CO111" s="59"/>
      <c r="CP111" s="59"/>
      <c r="CQ111" s="59"/>
      <c r="CR111" s="59"/>
      <c r="CS111" s="59"/>
      <c r="CT111" s="59"/>
      <c r="CU111" s="59"/>
      <c r="CV111" s="59"/>
      <c r="CW111" s="59"/>
      <c r="CX111" s="59"/>
      <c r="CY111" s="59"/>
      <c r="CZ111" s="59"/>
      <c r="DA111" s="59"/>
      <c r="DB111" s="59"/>
      <c r="DC111" s="59"/>
      <c r="DD111" s="59"/>
      <c r="DE111" s="59"/>
      <c r="DF111" s="59"/>
      <c r="DG111" s="59"/>
      <c r="DH111" s="59"/>
      <c r="DI111" s="59"/>
      <c r="DJ111" s="59"/>
      <c r="DK111" s="59"/>
      <c r="DL111" s="59"/>
      <c r="DM111" s="59"/>
      <c r="DN111" s="59"/>
      <c r="DO111" s="59"/>
      <c r="DP111" s="59"/>
      <c r="DQ111" s="59"/>
      <c r="DR111" s="59"/>
      <c r="DS111" s="59"/>
      <c r="DT111" s="59"/>
      <c r="DU111" s="59"/>
      <c r="DV111" s="59"/>
      <c r="DW111" s="59"/>
      <c r="DX111" s="59"/>
      <c r="DY111" s="59"/>
      <c r="DZ111" s="59"/>
      <c r="EA111" s="59"/>
      <c r="EB111" s="59"/>
      <c r="EC111" s="59"/>
      <c r="ED111" s="59"/>
      <c r="EE111" s="59"/>
      <c r="EF111" s="59"/>
      <c r="EG111" s="59"/>
      <c r="EH111" s="59"/>
      <c r="EI111" s="59"/>
      <c r="EJ111" s="59"/>
      <c r="EK111" s="59"/>
      <c r="EL111" s="59"/>
      <c r="EM111" s="59"/>
      <c r="EN111" s="59"/>
      <c r="EO111" s="59"/>
      <c r="EP111" s="59"/>
      <c r="EQ111" s="59"/>
      <c r="ER111" s="59"/>
      <c r="ES111" s="59"/>
      <c r="ET111" s="59"/>
      <c r="EU111" s="59"/>
      <c r="EV111" s="59"/>
      <c r="EW111" s="59"/>
      <c r="EX111" s="59"/>
      <c r="EY111" s="59"/>
      <c r="EZ111" s="59"/>
      <c r="FA111" s="59"/>
      <c r="FB111" s="59"/>
      <c r="FC111" s="59"/>
      <c r="FD111" s="59"/>
      <c r="FE111" s="59"/>
      <c r="FF111" s="59"/>
      <c r="FG111" s="59"/>
      <c r="FH111" s="59"/>
      <c r="FI111" s="59"/>
      <c r="FJ111" s="59"/>
      <c r="FK111" s="59"/>
      <c r="FL111" s="59"/>
      <c r="FM111" s="59"/>
      <c r="FN111" s="59"/>
      <c r="FO111" s="59"/>
      <c r="FP111" s="59"/>
      <c r="FQ111" s="59"/>
      <c r="FR111" s="59"/>
      <c r="FS111" s="59"/>
      <c r="FT111" s="59"/>
      <c r="FU111" s="59"/>
      <c r="FV111" s="59"/>
      <c r="FW111" s="59"/>
      <c r="FX111" s="59"/>
      <c r="FY111" s="59"/>
      <c r="FZ111" s="59"/>
      <c r="GA111" s="59"/>
      <c r="GB111" s="59"/>
      <c r="GC111" s="59"/>
      <c r="GD111" s="59"/>
      <c r="GE111" s="59"/>
      <c r="GF111" s="59"/>
      <c r="GG111" s="59"/>
      <c r="GH111" s="59"/>
      <c r="GI111" s="59"/>
      <c r="GJ111" s="59"/>
      <c r="GK111" s="59"/>
      <c r="GL111" s="59"/>
      <c r="GM111" s="59"/>
      <c r="GN111" s="59"/>
      <c r="GO111" s="59"/>
      <c r="GP111" s="59"/>
      <c r="GQ111" s="59"/>
      <c r="GR111" s="59"/>
      <c r="GS111" s="59"/>
      <c r="GT111" s="59"/>
      <c r="GU111" s="59"/>
      <c r="GV111" s="59"/>
      <c r="GW111" s="59"/>
      <c r="GX111" s="59"/>
      <c r="GY111" s="59"/>
      <c r="GZ111" s="59"/>
      <c r="HA111" s="59"/>
      <c r="HB111" s="59"/>
      <c r="HC111" s="59"/>
      <c r="HD111" s="59"/>
      <c r="HE111" s="59"/>
      <c r="HF111" s="59"/>
      <c r="HG111" s="59"/>
      <c r="HH111" s="59"/>
      <c r="HI111" s="59"/>
      <c r="HJ111" s="59"/>
      <c r="HK111" s="59"/>
      <c r="HL111" s="59"/>
      <c r="HM111" s="59"/>
      <c r="HN111" s="59"/>
      <c r="HO111" s="59"/>
      <c r="HP111" s="59"/>
      <c r="HQ111" s="59"/>
      <c r="HR111" s="59"/>
      <c r="HS111" s="59"/>
      <c r="HT111" s="59"/>
      <c r="HU111" s="59"/>
      <c r="HV111" s="59"/>
      <c r="HW111" s="59"/>
      <c r="HX111" s="59"/>
      <c r="HY111" s="59"/>
      <c r="HZ111" s="59"/>
      <c r="IA111" s="59"/>
      <c r="IB111" s="59"/>
      <c r="IC111" s="59"/>
      <c r="ID111" s="59"/>
      <c r="IE111" s="59"/>
      <c r="IF111" s="59"/>
      <c r="IG111" s="59"/>
      <c r="IH111" s="59"/>
      <c r="II111" s="59"/>
      <c r="IJ111" s="59"/>
      <c r="IK111" s="59"/>
      <c r="IL111" s="59"/>
      <c r="IM111" s="59"/>
      <c r="IN111" s="59"/>
      <c r="IO111" s="59"/>
      <c r="IP111" s="59"/>
      <c r="IQ111" s="59"/>
      <c r="IR111" s="59"/>
      <c r="IS111" s="59"/>
      <c r="IT111" s="59"/>
      <c r="IU111" s="59"/>
      <c r="IV111" s="59"/>
    </row>
    <row r="112" spans="1:256" hidden="1" x14ac:dyDescent="0.2">
      <c r="A112" t="str">
        <f>+A55</f>
        <v>G2024</v>
      </c>
      <c r="B112" t="str">
        <f>+B55</f>
        <v>Cookie Local</v>
      </c>
      <c r="C112" t="s">
        <v>479</v>
      </c>
      <c r="D112">
        <f>+C55</f>
        <v>0</v>
      </c>
      <c r="E112" s="59"/>
      <c r="G112" t="str">
        <f>+G55</f>
        <v>G2314</v>
      </c>
      <c r="H112" t="str">
        <f>+H55</f>
        <v>Fromage Blanc Aux Fruits</v>
      </c>
      <c r="I112" t="s">
        <v>479</v>
      </c>
      <c r="J112">
        <f>+I55</f>
        <v>78</v>
      </c>
      <c r="K112" s="59"/>
      <c r="M112" s="259" t="str">
        <f>+M55</f>
        <v>G2030</v>
      </c>
      <c r="N112" s="259" t="str">
        <f>+N55</f>
        <v>Flan Nappé Caramel</v>
      </c>
      <c r="O112" s="259" t="s">
        <v>479</v>
      </c>
      <c r="P112" s="259">
        <f>+O55</f>
        <v>0</v>
      </c>
      <c r="Q112" s="277"/>
      <c r="R112" s="259"/>
      <c r="S112" s="259" t="str">
        <f>+S55</f>
        <v>G1971</v>
      </c>
      <c r="T112" s="259" t="str">
        <f>+T55</f>
        <v>Eclair chocolat</v>
      </c>
      <c r="U112" s="259" t="s">
        <v>479</v>
      </c>
      <c r="V112" s="259">
        <f>+U55</f>
        <v>0</v>
      </c>
      <c r="W112" s="277"/>
      <c r="X112" s="259"/>
      <c r="Y112" t="str">
        <f>+Y55</f>
        <v>G2045</v>
      </c>
      <c r="Z112" t="str">
        <f>+Z55</f>
        <v>Gateau De Semoule au Caramel</v>
      </c>
      <c r="AA112" t="s">
        <v>479</v>
      </c>
      <c r="AB112">
        <f>+AA55</f>
        <v>0</v>
      </c>
      <c r="AC112" s="59"/>
    </row>
    <row r="113" spans="1:29" hidden="1" x14ac:dyDescent="0.2">
      <c r="A113" t="str">
        <f>+A55</f>
        <v>G2024</v>
      </c>
      <c r="B113" t="str">
        <f>+B55</f>
        <v>Cookie Local</v>
      </c>
      <c r="C113" t="s">
        <v>480</v>
      </c>
      <c r="D113">
        <f>+D55</f>
        <v>0</v>
      </c>
      <c r="E113" s="59"/>
      <c r="G113" t="str">
        <f>+G55</f>
        <v>G2314</v>
      </c>
      <c r="H113" t="str">
        <f>+H55</f>
        <v>Fromage Blanc Aux Fruits</v>
      </c>
      <c r="I113" t="s">
        <v>480</v>
      </c>
      <c r="J113">
        <f>+J55</f>
        <v>104</v>
      </c>
      <c r="K113" s="59"/>
      <c r="M113" s="259" t="str">
        <f>+M55</f>
        <v>G2030</v>
      </c>
      <c r="N113" s="259" t="str">
        <f>+N55</f>
        <v>Flan Nappé Caramel</v>
      </c>
      <c r="O113" s="259" t="s">
        <v>480</v>
      </c>
      <c r="P113" s="259">
        <f>+P55</f>
        <v>0</v>
      </c>
      <c r="Q113" s="277"/>
      <c r="R113" s="259"/>
      <c r="S113" s="259" t="str">
        <f>+S55</f>
        <v>G1971</v>
      </c>
      <c r="T113" s="259" t="str">
        <f>+T55</f>
        <v>Eclair chocolat</v>
      </c>
      <c r="U113" s="259" t="s">
        <v>480</v>
      </c>
      <c r="V113" s="259">
        <f>+V55</f>
        <v>0</v>
      </c>
      <c r="W113" s="277"/>
      <c r="X113" s="259"/>
      <c r="Y113" t="str">
        <f>+Y55</f>
        <v>G2045</v>
      </c>
      <c r="Z113" t="str">
        <f>+Z55</f>
        <v>Gateau De Semoule au Caramel</v>
      </c>
      <c r="AA113" t="s">
        <v>480</v>
      </c>
      <c r="AB113">
        <f>+AB55</f>
        <v>0</v>
      </c>
      <c r="AC113" s="59"/>
    </row>
    <row r="114" spans="1:29" hidden="1" x14ac:dyDescent="0.2">
      <c r="A114" t="str">
        <f>+A55</f>
        <v>G2024</v>
      </c>
      <c r="B114" t="str">
        <f>+B55</f>
        <v>Cookie Local</v>
      </c>
      <c r="C114" t="s">
        <v>14</v>
      </c>
      <c r="D114">
        <f>+E55</f>
        <v>0</v>
      </c>
      <c r="E114" s="59"/>
      <c r="G114" t="str">
        <f>+G55</f>
        <v>G2314</v>
      </c>
      <c r="H114" t="str">
        <f>+H55</f>
        <v>Fromage Blanc Aux Fruits</v>
      </c>
      <c r="I114" t="s">
        <v>14</v>
      </c>
      <c r="J114">
        <f>+K55</f>
        <v>6</v>
      </c>
      <c r="K114" s="59"/>
      <c r="M114" s="259" t="str">
        <f>+M55</f>
        <v>G2030</v>
      </c>
      <c r="N114" s="259" t="str">
        <f>+N55</f>
        <v>Flan Nappé Caramel</v>
      </c>
      <c r="O114" s="259" t="s">
        <v>14</v>
      </c>
      <c r="P114" s="259">
        <f>+Q55</f>
        <v>0</v>
      </c>
      <c r="Q114" s="277"/>
      <c r="R114" s="259"/>
      <c r="S114" s="259" t="str">
        <f>+S55</f>
        <v>G1971</v>
      </c>
      <c r="T114" s="259" t="str">
        <f>+T55</f>
        <v>Eclair chocolat</v>
      </c>
      <c r="U114" s="259" t="s">
        <v>14</v>
      </c>
      <c r="V114" s="259">
        <f>+W55</f>
        <v>0</v>
      </c>
      <c r="W114" s="277"/>
      <c r="X114" s="259"/>
      <c r="Y114" t="str">
        <f>+Y55</f>
        <v>G2045</v>
      </c>
      <c r="Z114" t="str">
        <f>+Z55</f>
        <v>Gateau De Semoule au Caramel</v>
      </c>
      <c r="AA114" t="s">
        <v>14</v>
      </c>
      <c r="AB114">
        <f>+AC55</f>
        <v>0</v>
      </c>
      <c r="AC114" s="59"/>
    </row>
    <row r="115" spans="1:29" hidden="1" x14ac:dyDescent="0.2">
      <c r="A115" t="str">
        <f>+A56</f>
        <v>G2184</v>
      </c>
      <c r="B115" t="str">
        <f>+B56</f>
        <v>Yaourt Brassé aux Fruits</v>
      </c>
      <c r="C115" t="s">
        <v>479</v>
      </c>
      <c r="D115">
        <f>+C56</f>
        <v>0</v>
      </c>
      <c r="E115" s="59"/>
      <c r="G115" t="str">
        <f>+G56</f>
        <v>G2217</v>
      </c>
      <c r="H115" t="str">
        <f>+H56</f>
        <v>Crème Dessert Chocolat</v>
      </c>
      <c r="I115" t="s">
        <v>479</v>
      </c>
      <c r="J115">
        <f>+I56</f>
        <v>0</v>
      </c>
      <c r="K115" s="59"/>
      <c r="M115" s="259" t="str">
        <f>+M56</f>
        <v>G2418</v>
      </c>
      <c r="N115" s="259" t="str">
        <f>+N56</f>
        <v>Orange BIO</v>
      </c>
      <c r="O115" s="259" t="s">
        <v>479</v>
      </c>
      <c r="P115" s="259">
        <f>+O56</f>
        <v>0</v>
      </c>
      <c r="Q115" s="277"/>
      <c r="R115" s="259"/>
      <c r="S115" s="259" t="str">
        <f>+S56</f>
        <v>F2032</v>
      </c>
      <c r="T115" s="259" t="str">
        <f>+T56</f>
        <v>Yaourt Nature BIO (IDF)</v>
      </c>
      <c r="U115" s="259" t="s">
        <v>479</v>
      </c>
      <c r="V115" s="259">
        <f>+U56</f>
        <v>0</v>
      </c>
      <c r="W115" s="277"/>
      <c r="X115" s="259"/>
      <c r="Y115" t="str">
        <f>+Y56</f>
        <v>G2342</v>
      </c>
      <c r="Z115" t="str">
        <f>+Z56</f>
        <v>Compote de Pommes/Fraises</v>
      </c>
      <c r="AA115" t="s">
        <v>479</v>
      </c>
      <c r="AB115">
        <f>+AA56</f>
        <v>79</v>
      </c>
      <c r="AC115" s="59"/>
    </row>
    <row r="116" spans="1:29" hidden="1" x14ac:dyDescent="0.2">
      <c r="A116" t="str">
        <f>+A56</f>
        <v>G2184</v>
      </c>
      <c r="B116" t="str">
        <f>+B56</f>
        <v>Yaourt Brassé aux Fruits</v>
      </c>
      <c r="C116" t="s">
        <v>480</v>
      </c>
      <c r="D116">
        <f>+D56</f>
        <v>0</v>
      </c>
      <c r="E116" s="59"/>
      <c r="G116" t="str">
        <f>+G56</f>
        <v>G2217</v>
      </c>
      <c r="H116" t="str">
        <f>+H56</f>
        <v>Crème Dessert Chocolat</v>
      </c>
      <c r="I116" t="s">
        <v>480</v>
      </c>
      <c r="J116">
        <f>+J56</f>
        <v>0</v>
      </c>
      <c r="K116" s="59"/>
      <c r="M116" s="259" t="str">
        <f>+M56</f>
        <v>G2418</v>
      </c>
      <c r="N116" s="259" t="str">
        <f>+N56</f>
        <v>Orange BIO</v>
      </c>
      <c r="O116" s="259" t="s">
        <v>480</v>
      </c>
      <c r="P116" s="259">
        <f>+P56</f>
        <v>0</v>
      </c>
      <c r="Q116" s="277"/>
      <c r="R116" s="259"/>
      <c r="S116" s="259" t="str">
        <f>+S56</f>
        <v>F2032</v>
      </c>
      <c r="T116" s="259" t="str">
        <f>+T56</f>
        <v>Yaourt Nature BIO (IDF)</v>
      </c>
      <c r="U116" s="259" t="s">
        <v>480</v>
      </c>
      <c r="V116" s="259">
        <f>+V56</f>
        <v>0</v>
      </c>
      <c r="W116" s="277"/>
      <c r="X116" s="259"/>
      <c r="Y116" t="str">
        <f>+Y56</f>
        <v>G2342</v>
      </c>
      <c r="Z116" t="str">
        <f>+Z56</f>
        <v>Compote de Pommes/Fraises</v>
      </c>
      <c r="AA116" t="s">
        <v>480</v>
      </c>
      <c r="AB116">
        <f>+AB56</f>
        <v>104</v>
      </c>
      <c r="AC116" s="59"/>
    </row>
    <row r="117" spans="1:29" hidden="1" x14ac:dyDescent="0.2">
      <c r="A117" t="str">
        <f>+A56</f>
        <v>G2184</v>
      </c>
      <c r="B117" t="str">
        <f>+B56</f>
        <v>Yaourt Brassé aux Fruits</v>
      </c>
      <c r="C117" t="s">
        <v>14</v>
      </c>
      <c r="D117">
        <f>+E56</f>
        <v>0</v>
      </c>
      <c r="E117" s="59"/>
      <c r="G117" t="str">
        <f>+G56</f>
        <v>G2217</v>
      </c>
      <c r="H117" t="str">
        <f>+H56</f>
        <v>Crème Dessert Chocolat</v>
      </c>
      <c r="I117" t="s">
        <v>14</v>
      </c>
      <c r="J117">
        <f>+K56</f>
        <v>0</v>
      </c>
      <c r="K117" s="59"/>
      <c r="M117" s="259" t="str">
        <f>+M56</f>
        <v>G2418</v>
      </c>
      <c r="N117" s="259" t="str">
        <f>+N56</f>
        <v>Orange BIO</v>
      </c>
      <c r="O117" s="259" t="s">
        <v>14</v>
      </c>
      <c r="P117" s="259">
        <f>+Q56</f>
        <v>0</v>
      </c>
      <c r="Q117" s="277"/>
      <c r="R117" s="259"/>
      <c r="S117" s="259" t="str">
        <f>+S56</f>
        <v>F2032</v>
      </c>
      <c r="T117" s="259" t="str">
        <f>+T56</f>
        <v>Yaourt Nature BIO (IDF)</v>
      </c>
      <c r="U117" s="259" t="s">
        <v>14</v>
      </c>
      <c r="V117" s="259">
        <f>+W56</f>
        <v>0</v>
      </c>
      <c r="W117" s="277"/>
      <c r="X117" s="259"/>
      <c r="Y117" t="str">
        <f>+Y56</f>
        <v>G2342</v>
      </c>
      <c r="Z117" t="str">
        <f>+Z56</f>
        <v>Compote de Pommes/Fraises</v>
      </c>
      <c r="AA117" t="s">
        <v>14</v>
      </c>
      <c r="AB117">
        <f>+AC56</f>
        <v>10</v>
      </c>
      <c r="AC117" s="59"/>
    </row>
    <row r="118" spans="1:29" hidden="1" x14ac:dyDescent="0.2">
      <c r="A118" t="str">
        <f>+A59</f>
        <v>G1972</v>
      </c>
      <c r="B118" t="str">
        <f>+B59</f>
        <v>Yaourt aromatisé BIO (IDF)</v>
      </c>
      <c r="C118" t="s">
        <v>479</v>
      </c>
      <c r="D118">
        <f>+C59</f>
        <v>0</v>
      </c>
      <c r="E118" s="59"/>
      <c r="G118" t="str">
        <f>+G59</f>
        <v>G1972</v>
      </c>
      <c r="H118" t="str">
        <f>+H59</f>
        <v>Yaourt aromatisé BIO (IDF)</v>
      </c>
      <c r="I118" t="s">
        <v>479</v>
      </c>
      <c r="J118">
        <f>+I59</f>
        <v>0</v>
      </c>
      <c r="K118" s="59"/>
      <c r="M118" s="259" t="str">
        <f>+M59</f>
        <v>G1972</v>
      </c>
      <c r="N118" s="259" t="str">
        <f>+N59</f>
        <v>Yaourt aromatisé BIO (IDF)</v>
      </c>
      <c r="O118" s="259" t="s">
        <v>479</v>
      </c>
      <c r="P118" s="259">
        <f>+O59</f>
        <v>0</v>
      </c>
      <c r="Q118" s="277"/>
      <c r="R118" s="259"/>
      <c r="S118" s="259" t="str">
        <f>+S59</f>
        <v>G1972</v>
      </c>
      <c r="T118" s="259" t="str">
        <f>+T59</f>
        <v>Yaourt aromatisé BIO (IDF)</v>
      </c>
      <c r="U118" s="259" t="s">
        <v>479</v>
      </c>
      <c r="V118" s="259">
        <f>+U59</f>
        <v>0</v>
      </c>
      <c r="W118" s="277"/>
      <c r="X118" s="259"/>
      <c r="Y118" t="str">
        <f>+Y59</f>
        <v>G1972</v>
      </c>
      <c r="Z118" t="str">
        <f>+Z59</f>
        <v>Yaourt aromatisé BIO (IDF)</v>
      </c>
      <c r="AA118" t="s">
        <v>479</v>
      </c>
      <c r="AB118">
        <f>+AA59</f>
        <v>0</v>
      </c>
      <c r="AC118" s="59"/>
    </row>
    <row r="119" spans="1:29" hidden="1" x14ac:dyDescent="0.2">
      <c r="A119" t="str">
        <f>+A59</f>
        <v>G1972</v>
      </c>
      <c r="B119" t="str">
        <f>+B59</f>
        <v>Yaourt aromatisé BIO (IDF)</v>
      </c>
      <c r="C119" t="s">
        <v>480</v>
      </c>
      <c r="D119">
        <f>+D59</f>
        <v>0</v>
      </c>
      <c r="E119" s="59"/>
      <c r="G119" t="str">
        <f>+G59</f>
        <v>G1972</v>
      </c>
      <c r="H119" t="str">
        <f>+H59</f>
        <v>Yaourt aromatisé BIO (IDF)</v>
      </c>
      <c r="I119" t="s">
        <v>480</v>
      </c>
      <c r="J119">
        <f>+J59</f>
        <v>0</v>
      </c>
      <c r="K119" s="59"/>
      <c r="M119" s="259" t="str">
        <f>+M59</f>
        <v>G1972</v>
      </c>
      <c r="N119" s="259" t="str">
        <f>+N59</f>
        <v>Yaourt aromatisé BIO (IDF)</v>
      </c>
      <c r="O119" s="259" t="s">
        <v>480</v>
      </c>
      <c r="P119" s="259">
        <f>+P59</f>
        <v>0</v>
      </c>
      <c r="Q119" s="277"/>
      <c r="R119" s="259"/>
      <c r="S119" s="259" t="str">
        <f>+S59</f>
        <v>G1972</v>
      </c>
      <c r="T119" s="259" t="str">
        <f>+T59</f>
        <v>Yaourt aromatisé BIO (IDF)</v>
      </c>
      <c r="U119" s="259" t="s">
        <v>480</v>
      </c>
      <c r="V119" s="259">
        <f>+V59</f>
        <v>0</v>
      </c>
      <c r="W119" s="277"/>
      <c r="X119" s="259"/>
      <c r="Y119" t="str">
        <f>+Y59</f>
        <v>G1972</v>
      </c>
      <c r="Z119" t="str">
        <f>+Z59</f>
        <v>Yaourt aromatisé BIO (IDF)</v>
      </c>
      <c r="AA119" t="s">
        <v>480</v>
      </c>
      <c r="AB119">
        <f>+AB59</f>
        <v>0</v>
      </c>
      <c r="AC119" s="59"/>
    </row>
    <row r="120" spans="1:29" hidden="1" x14ac:dyDescent="0.2">
      <c r="A120" t="str">
        <f>+A59</f>
        <v>G1972</v>
      </c>
      <c r="B120" t="str">
        <f>+B59</f>
        <v>Yaourt aromatisé BIO (IDF)</v>
      </c>
      <c r="C120" t="s">
        <v>14</v>
      </c>
      <c r="D120">
        <f>+E59</f>
        <v>0</v>
      </c>
      <c r="E120" s="59"/>
      <c r="G120" t="str">
        <f>+G59</f>
        <v>G1972</v>
      </c>
      <c r="H120" t="str">
        <f>+H59</f>
        <v>Yaourt aromatisé BIO (IDF)</v>
      </c>
      <c r="I120" t="s">
        <v>14</v>
      </c>
      <c r="J120">
        <f>+K59</f>
        <v>0</v>
      </c>
      <c r="K120" s="59"/>
      <c r="M120" s="259" t="str">
        <f>+M59</f>
        <v>G1972</v>
      </c>
      <c r="N120" s="259" t="str">
        <f>+N59</f>
        <v>Yaourt aromatisé BIO (IDF)</v>
      </c>
      <c r="O120" s="259" t="s">
        <v>14</v>
      </c>
      <c r="P120" s="259">
        <f>+Q59</f>
        <v>0</v>
      </c>
      <c r="Q120" s="277"/>
      <c r="R120" s="259"/>
      <c r="S120" s="259" t="str">
        <f>+S59</f>
        <v>G1972</v>
      </c>
      <c r="T120" s="259" t="str">
        <f>+T59</f>
        <v>Yaourt aromatisé BIO (IDF)</v>
      </c>
      <c r="U120" s="259" t="s">
        <v>14</v>
      </c>
      <c r="V120" s="259">
        <f>+W59</f>
        <v>0</v>
      </c>
      <c r="W120" s="277"/>
      <c r="X120" s="259"/>
      <c r="Y120" t="str">
        <f>+Y59</f>
        <v>G1972</v>
      </c>
      <c r="Z120" t="str">
        <f>+Z59</f>
        <v>Yaourt aromatisé BIO (IDF)</v>
      </c>
      <c r="AA120" t="s">
        <v>14</v>
      </c>
      <c r="AB120">
        <f>+AC59</f>
        <v>0</v>
      </c>
      <c r="AC120" s="59"/>
    </row>
    <row r="121" spans="1:29" hidden="1" x14ac:dyDescent="0.2">
      <c r="A121" t="str">
        <f>+A60</f>
        <v>G2040</v>
      </c>
      <c r="B121" t="str">
        <f>+B60</f>
        <v>Fruit du Jour</v>
      </c>
      <c r="C121" t="s">
        <v>14</v>
      </c>
      <c r="D121">
        <f>+C60+D60+E60</f>
        <v>189</v>
      </c>
      <c r="G121" t="str">
        <f>+G60</f>
        <v>G2040</v>
      </c>
      <c r="H121" t="str">
        <f>+H60</f>
        <v>Fruit du Jour</v>
      </c>
      <c r="I121" t="s">
        <v>14</v>
      </c>
      <c r="J121">
        <f>+I60+J60+K60</f>
        <v>0</v>
      </c>
      <c r="M121" s="259" t="str">
        <f>+M60</f>
        <v>G2040</v>
      </c>
      <c r="N121" s="259" t="str">
        <f>+N60</f>
        <v>Fruit du Jour</v>
      </c>
      <c r="O121" s="259" t="s">
        <v>14</v>
      </c>
      <c r="P121" s="259">
        <f>+O60+P60+Q60</f>
        <v>0</v>
      </c>
      <c r="Q121" s="259"/>
      <c r="R121" s="259"/>
      <c r="S121" s="259" t="str">
        <f>+S60</f>
        <v>G2040</v>
      </c>
      <c r="T121" s="259" t="str">
        <f>+T60</f>
        <v>Fruit du Jour</v>
      </c>
      <c r="U121" s="259" t="s">
        <v>14</v>
      </c>
      <c r="V121" s="259">
        <f>+U60+V60+W60</f>
        <v>191</v>
      </c>
      <c r="W121" s="259"/>
      <c r="X121" s="259"/>
      <c r="Y121" t="str">
        <f>+Y60</f>
        <v>G2040</v>
      </c>
      <c r="Z121" t="str">
        <f>+Z60</f>
        <v>Fruit du Jour</v>
      </c>
      <c r="AA121" t="s">
        <v>14</v>
      </c>
      <c r="AB121">
        <f>+AA60+AB60+AC60</f>
        <v>0</v>
      </c>
    </row>
    <row r="122" spans="1:29" x14ac:dyDescent="0.2">
      <c r="M122" s="259"/>
      <c r="N122" s="259"/>
      <c r="O122" s="259"/>
      <c r="P122" s="259"/>
      <c r="Q122" s="259"/>
      <c r="R122" s="259"/>
      <c r="S122" s="259"/>
      <c r="T122" s="259"/>
      <c r="U122" s="259"/>
      <c r="V122" s="259"/>
      <c r="W122" s="259"/>
      <c r="X122" s="259"/>
    </row>
    <row r="123" spans="1:29" x14ac:dyDescent="0.2">
      <c r="M123" s="259"/>
      <c r="N123" s="259"/>
      <c r="O123" s="259"/>
      <c r="P123" s="259"/>
      <c r="Q123" s="259"/>
      <c r="R123" s="259"/>
      <c r="S123" s="259"/>
      <c r="T123" s="259"/>
      <c r="U123" s="259"/>
      <c r="V123" s="259"/>
      <c r="W123" s="259"/>
      <c r="X123" s="259"/>
    </row>
    <row r="124" spans="1:29" x14ac:dyDescent="0.2">
      <c r="M124" s="259"/>
      <c r="N124" s="259"/>
      <c r="O124" s="259"/>
      <c r="P124" s="259"/>
      <c r="Q124" s="259"/>
      <c r="R124" s="259"/>
      <c r="S124" s="259"/>
      <c r="T124" s="259"/>
      <c r="U124" s="259"/>
      <c r="V124" s="259"/>
      <c r="W124" s="259"/>
      <c r="X124" s="259"/>
    </row>
    <row r="125" spans="1:29" x14ac:dyDescent="0.2">
      <c r="M125" s="259"/>
      <c r="N125" s="259"/>
      <c r="O125" s="259"/>
      <c r="P125" s="259"/>
      <c r="Q125" s="259"/>
      <c r="R125" s="259"/>
      <c r="S125" s="259"/>
      <c r="T125" s="259"/>
      <c r="U125" s="259"/>
      <c r="V125" s="259"/>
      <c r="W125" s="259"/>
      <c r="X125" s="259"/>
    </row>
    <row r="126" spans="1:29" x14ac:dyDescent="0.2">
      <c r="M126" s="259"/>
      <c r="N126" s="259"/>
      <c r="O126" s="259"/>
      <c r="P126" s="259"/>
      <c r="Q126" s="259"/>
      <c r="R126" s="259"/>
      <c r="S126" s="259"/>
      <c r="T126" s="259"/>
      <c r="U126" s="259"/>
      <c r="V126" s="259"/>
      <c r="W126" s="259"/>
      <c r="X126" s="259"/>
    </row>
    <row r="127" spans="1:29" x14ac:dyDescent="0.2">
      <c r="M127" s="259"/>
      <c r="N127" s="259"/>
      <c r="O127" s="259"/>
      <c r="P127" s="259"/>
      <c r="Q127" s="259"/>
      <c r="R127" s="259"/>
      <c r="S127" s="259"/>
      <c r="T127" s="259"/>
      <c r="U127" s="259"/>
      <c r="V127" s="259"/>
      <c r="W127" s="259"/>
      <c r="X127" s="259"/>
    </row>
    <row r="128" spans="1:29" x14ac:dyDescent="0.2">
      <c r="M128" s="259"/>
      <c r="N128" s="259"/>
      <c r="O128" s="259"/>
      <c r="P128" s="259"/>
      <c r="Q128" s="259"/>
      <c r="R128" s="259"/>
      <c r="S128" s="259"/>
      <c r="T128" s="259"/>
      <c r="U128" s="259"/>
      <c r="V128" s="259"/>
      <c r="W128" s="259"/>
    </row>
    <row r="129" spans="13:23" x14ac:dyDescent="0.2">
      <c r="M129" s="259"/>
      <c r="N129" s="259"/>
      <c r="O129" s="259"/>
      <c r="P129" s="259"/>
      <c r="Q129" s="259"/>
      <c r="R129" s="259"/>
      <c r="S129" s="259"/>
      <c r="T129" s="259"/>
      <c r="U129" s="259"/>
      <c r="V129" s="259"/>
      <c r="W129" s="259"/>
    </row>
    <row r="130" spans="13:23" x14ac:dyDescent="0.2">
      <c r="M130" s="259"/>
      <c r="N130" s="259"/>
      <c r="O130" s="259"/>
      <c r="P130" s="259"/>
      <c r="Q130" s="259"/>
      <c r="R130" s="259"/>
      <c r="S130" s="259"/>
      <c r="T130" s="259"/>
      <c r="U130" s="259"/>
      <c r="V130" s="259"/>
      <c r="W130" s="259"/>
    </row>
    <row r="131" spans="13:23" x14ac:dyDescent="0.2">
      <c r="M131" s="259"/>
      <c r="N131" s="259"/>
      <c r="O131" s="259"/>
      <c r="P131" s="259"/>
      <c r="Q131" s="259"/>
      <c r="R131" s="259"/>
      <c r="S131" s="259"/>
      <c r="T131" s="259"/>
      <c r="U131" s="259"/>
      <c r="V131" s="259"/>
      <c r="W131" s="259"/>
    </row>
  </sheetData>
  <mergeCells count="19">
    <mergeCell ref="A6:E6"/>
    <mergeCell ref="C11:E11"/>
    <mergeCell ref="A8:E8"/>
    <mergeCell ref="A9:E9"/>
    <mergeCell ref="G8:K8"/>
    <mergeCell ref="G9:K9"/>
    <mergeCell ref="I11:K11"/>
    <mergeCell ref="H4:T4"/>
    <mergeCell ref="O11:Q11"/>
    <mergeCell ref="M8:Q8"/>
    <mergeCell ref="M9:Q9"/>
    <mergeCell ref="Y8:AC8"/>
    <mergeCell ref="Y9:AC9"/>
    <mergeCell ref="AA11:AC11"/>
    <mergeCell ref="S8:W8"/>
    <mergeCell ref="S9:W9"/>
    <mergeCell ref="U11:W11"/>
    <mergeCell ref="G6:Q6"/>
    <mergeCell ref="S6:AC6"/>
  </mergeCells>
  <phoneticPr fontId="9" type="noConversion"/>
  <printOptions horizontalCentered="1" verticalCentered="1"/>
  <pageMargins left="0.45" right="0.31" top="0.5" bottom="0.23622047244094491" header="0.35433070866141736" footer="0.43"/>
  <pageSetup paperSize="9" scale="55" orientation="landscape" r:id="rId1"/>
  <headerFooter alignWithMargins="0"/>
  <ignoredErrors>
    <ignoredError sqref="A15:A18 Y55:Y56 S37:S43 AC17:AC21 A32 B24:B32 M25:M32 X25 Y48:Y49 O24:R24 G25:G32 A25:A28 AA24:AC24 L62 X62 S25:S32 F51 A55:A56 I24:L30 R51 O61:R61 B61:H61 L61:N61 X61:Z61 S61:T61 X51 AA51:AC51 I51:L51 C24:F29 A20 B15:B20 C17:F21 G15:H15 M15:N20 S15:T20 Y37:Y43 B36:E36 Y15:Z20 AA15:AB15 U16:X20 R17:R18 J61:K61 U61:W61 AA61:AC61 A22:AC22 A34:AC34 A52:B52 F52:AC52 C51:E52 A43:B43 C43:E44 A45:AC45 F36:F44 A37:A40 I36:L36 G37:G43 O36:R36 M37:M43 U36:X36 AA36:AC36 H24:H25 N24:N32 T24 H36 N36:N43 T36:T43 Z36:Z43 A48:A49 B47:F49 G48:G49 H47:L49 M48:M49 N47:R47 S48:S49 T47:X47 Z47:AC49 B54:B56 F54:F56 G55:G56 H54:L54 M55:M56 N54:R54 S55:S56 T54:X54 Z54:AC54 Y25 Z24:Z25 Y27:Z32 H39:H43 B38:E40 C37:E37 G17:H20 G16 H27:H32 I17:L21 J16:L16 T26:T32 F57:H57 C54:E54 F62 C57:D58 C55:D55 C56:D56 C59:D59 R62 V24:X24 L15 V15:X15 X21 X33 X44 R44 F59:H59 X59:AC59 F58:H58 X58:AC58 C15 F15 F16 R27:R28 R25 R26 O32:R33 R31 R15 R16 O20:R21 R19 R29 R30 R37 R38 O43:R43 R41 R42 R39:R40 J39:L40 J37:L37 L38 I43:L44 L41 J42:L42 N49 N48 R48 R49 N56 N55 R55 R56 R59:V59 H56 H55 L55 J56:L56 J59:N59 J57:N57 J58:N58 R57:AC57 R58:V58 V32:X32 X29 X30 X31 U39:X40 X37 V38:X38 T49 T48 X48 X49 T55:T56 X55:X56 AA26:AC28 AA25:AB25 AA38:AC44 Z56 Z55:AB55 X28 X26 X27 U43:X43 V41:X41 V42:X42 C31:F33 F30 B42 B41 I32:L33 L31 AA17:AB21 AA30:AC33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9A3F1903223D4F8A741DAEF68BBAC9" ma:contentTypeVersion="18" ma:contentTypeDescription="Crée un document." ma:contentTypeScope="" ma:versionID="70c98068e9ded8b589bf502046058868">
  <xsd:schema xmlns:xsd="http://www.w3.org/2001/XMLSchema" xmlns:xs="http://www.w3.org/2001/XMLSchema" xmlns:p="http://schemas.microsoft.com/office/2006/metadata/properties" xmlns:ns2="eb08a739-50af-4107-84e7-b9004d0d1b9e" xmlns:ns3="439b2433-c041-4967-a72e-cc379bb70ccc" targetNamespace="http://schemas.microsoft.com/office/2006/metadata/properties" ma:root="true" ma:fieldsID="acd0cd6063f6aef467d11a358964dc83" ns2:_="" ns3:_="">
    <xsd:import namespace="eb08a739-50af-4107-84e7-b9004d0d1b9e"/>
    <xsd:import namespace="439b2433-c041-4967-a72e-cc379bb70c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08a739-50af-4107-84e7-b9004d0d1b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0ffaeb8f-b7b0-4303-b263-58fff50d68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9b2433-c041-4967-a72e-cc379bb70ccc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ebb12d4e-2903-47a1-a1d9-44de4d7085b6}" ma:internalName="TaxCatchAll" ma:showField="CatchAllData" ma:web="439b2433-c041-4967-a72e-cc379bb70c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39b2433-c041-4967-a72e-cc379bb70ccc" xsi:nil="true"/>
    <lcf76f155ced4ddcb4097134ff3c332f xmlns="eb08a739-50af-4107-84e7-b9004d0d1b9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48BEDFA-9FFB-48AC-B91B-47D32EF3CF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08a739-50af-4107-84e7-b9004d0d1b9e"/>
    <ds:schemaRef ds:uri="439b2433-c041-4967-a72e-cc379bb70c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AF0B9A9-4282-4873-AFC1-9F183B9559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F92630-32AF-4581-9772-18D89783E6CB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5AF9544C-BEEB-40B7-A9AC-43347390C78C}">
  <ds:schemaRefs>
    <ds:schemaRef ds:uri="http://schemas.microsoft.com/office/2006/metadata/properties"/>
    <ds:schemaRef ds:uri="http://schemas.microsoft.com/office/infopath/2007/PartnerControls"/>
    <ds:schemaRef ds:uri="d5bd8211-9703-47b9-a038-132c1d042ed0"/>
    <ds:schemaRef ds:uri="c37e2eec-f3e8-44ef-b3b9-18b0967fd1b9"/>
    <ds:schemaRef ds:uri="efcb4c8d-e82b-4d57-ad32-9b891401d3f0"/>
    <ds:schemaRef ds:uri="84fee0b8-4d59-41d5-bea4-ab09ce22f809"/>
    <ds:schemaRef ds:uri="439b2433-c041-4967-a72e-cc379bb70ccc"/>
    <ds:schemaRef ds:uri="eb08a739-50af-4107-84e7-b9004d0d1b9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7</vt:i4>
      </vt:variant>
    </vt:vector>
  </HeadingPairs>
  <TitlesOfParts>
    <vt:vector size="14" baseType="lpstr">
      <vt:lpstr>Import</vt:lpstr>
      <vt:lpstr>Trame</vt:lpstr>
      <vt:lpstr>Declinaison</vt:lpstr>
      <vt:lpstr>Numero Utile</vt:lpstr>
      <vt:lpstr>Menu Liberte</vt:lpstr>
      <vt:lpstr>Bon Epicerie</vt:lpstr>
      <vt:lpstr>Bon Liberte</vt:lpstr>
      <vt:lpstr>Trame!clickToCallLink</vt:lpstr>
      <vt:lpstr>'Bon Epicerie'!Zone_d_impression</vt:lpstr>
      <vt:lpstr>'Bon Liberte'!Zone_d_impression</vt:lpstr>
      <vt:lpstr>Declinaison!Zone_d_impression</vt:lpstr>
      <vt:lpstr>'Menu Liberte'!Zone_d_impression</vt:lpstr>
      <vt:lpstr>'Numero Utile'!Zone_d_impression</vt:lpstr>
      <vt:lpstr>Trame!Zone_d_impression</vt:lpstr>
    </vt:vector>
  </TitlesOfParts>
  <Manager/>
  <Company>EKILIBRE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PC-DE-JH</dc:creator>
  <cp:keywords/>
  <dc:description/>
  <cp:lastModifiedBy>Secrétariat Saint Sauveur</cp:lastModifiedBy>
  <cp:revision/>
  <cp:lastPrinted>2026-03-19T12:38:40Z</cp:lastPrinted>
  <dcterms:created xsi:type="dcterms:W3CDTF">2011-12-19T16:17:05Z</dcterms:created>
  <dcterms:modified xsi:type="dcterms:W3CDTF">2026-03-19T12:44:18Z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598173829</vt:i4>
  </property>
  <property fmtid="{D5CDD505-2E9C-101B-9397-08002B2CF9AE}" pid="3" name="_EmailSubject">
    <vt:lpwstr>EKILIBRE - Fichier complet avec l'onglet Import</vt:lpwstr>
  </property>
  <property fmtid="{D5CDD505-2E9C-101B-9397-08002B2CF9AE}" pid="4" name="_AuthorEmail">
    <vt:lpwstr>jacques.hellio@ekilibre.com</vt:lpwstr>
  </property>
  <property fmtid="{D5CDD505-2E9C-101B-9397-08002B2CF9AE}" pid="5" name="_AuthorEmailDisplayName">
    <vt:lpwstr>jacques.hellio@ekilibre.com</vt:lpwstr>
  </property>
  <property fmtid="{D5CDD505-2E9C-101B-9397-08002B2CF9AE}" pid="6" name="_ReviewingToolsShownOnce">
    <vt:lpwstr/>
  </property>
  <property fmtid="{D5CDD505-2E9C-101B-9397-08002B2CF9AE}" pid="7" name="display_urn:schemas-microsoft-com:office:office#Editor">
    <vt:lpwstr>GUILLAUMOT Veronique</vt:lpwstr>
  </property>
  <property fmtid="{D5CDD505-2E9C-101B-9397-08002B2CF9AE}" pid="8" name="Order">
    <vt:r8>6704200</vt:r8>
  </property>
  <property fmtid="{D5CDD505-2E9C-101B-9397-08002B2CF9AE}" pid="9" name="display_urn:schemas-microsoft-com:office:office#Author">
    <vt:lpwstr>GUILLAUMOT Veronique</vt:lpwstr>
  </property>
  <property fmtid="{D5CDD505-2E9C-101B-9397-08002B2CF9AE}" pid="10" name="ContentTypeId">
    <vt:lpwstr>0x010100459A3F1903223D4F8A741DAEF68BBAC9</vt:lpwstr>
  </property>
  <property fmtid="{D5CDD505-2E9C-101B-9397-08002B2CF9AE}" pid="11" name="MediaServiceImageTags">
    <vt:lpwstr/>
  </property>
</Properties>
</file>